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arife karşılaştırm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<sst xmlns="http://schemas.openxmlformats.org/spreadsheetml/2006/main" count="48" uniqueCount="47">
  <si>
    <t xml:space="preserve">Netkadran · ücretsiz kaynak</t>
  </si>
  <si>
    <t xml:space="preserve">Komisyon tarifesi karşılaştırma tablosu</t>
  </si>
  <si>
    <t xml:space="preserve">Bir ürünün mevcut fiyatını ve komisyon tarifesi seçeneklerini yan yana koy; her birinde sana kalan net kârı ve en kârlı seçeneği gör.</t>
  </si>
  <si>
    <t xml:space="preserve">MALİ MÜŞAVİR ONAYI BEKLİYOR — TASLAK. Vergi oranlarını ve kurallarını kullanmadan önce mali müşavirine teyit ettir. Dayandığı mevzuat: tablonun altında.</t>
  </si>
  <si>
    <r>
      <rPr>
        <b val="true"/>
        <sz val="9"/>
        <color rgb="FF10162A"/>
        <rFont val="Arial"/>
        <family val="0"/>
        <charset val="1"/>
      </rPr>
      <t xml:space="preserve">  Turuncu hücreler  </t>
    </r>
    <r>
      <rPr>
        <sz val="9"/>
        <color rgb="FF5B6478"/>
        <rFont val="Arial"/>
        <family val="0"/>
        <charset val="1"/>
      </rPr>
      <t xml:space="preserve"> senin dolduracağın yerler; beyaz hücreler kendiliğinden hesaplanır. "örnek" yazan satırlar örnektir, üzerine yazabilir ya da silebilirsin.</t>
    </r>
  </si>
  <si>
    <t xml:space="preserve">Ürün bilgileri</t>
  </si>
  <si>
    <t xml:space="preserve">Ürünün KDV oranı</t>
  </si>
  <si>
    <t xml:space="preserve">örnek</t>
  </si>
  <si>
    <t xml:space="preserve">Ürün maliyeti (KDV dahil)</t>
  </si>
  <si>
    <t xml:space="preserve">Maliyet faturalı mı? (Evet/Hayır)</t>
  </si>
  <si>
    <t xml:space="preserve">Evet</t>
  </si>
  <si>
    <t xml:space="preserve">Faturasız alımda maliyetin KDV'si indirilemez.</t>
  </si>
  <si>
    <t xml:space="preserve">Hizmet bedeli (KDV dahil)</t>
  </si>
  <si>
    <t xml:space="preserve">örnek — kendi faturandan al</t>
  </si>
  <si>
    <t xml:space="preserve">E-ticaret stopajı oranı</t>
  </si>
  <si>
    <t xml:space="preserve">KDV hariç satış üzerinden.</t>
  </si>
  <si>
    <t xml:space="preserve">Komisyon, kargo, hizmet faturalarının KDV oranı</t>
  </si>
  <si>
    <t xml:space="preserve">Trendyol hizmet faturalarında görülen oran.</t>
  </si>
  <si>
    <t xml:space="preserve">Satır</t>
  </si>
  <si>
    <t xml:space="preserve">Seçenek</t>
  </si>
  <si>
    <t xml:space="preserve">Satış fiyatı (KDV dahil)</t>
  </si>
  <si>
    <t xml:space="preserve">Komisyon oranı</t>
  </si>
  <si>
    <t xml:space="preserve">Kargo (bu fiyatta)</t>
  </si>
  <si>
    <t xml:space="preserve">Komisyon</t>
  </si>
  <si>
    <t xml:space="preserve">Net kâr</t>
  </si>
  <si>
    <t xml:space="preserve">Kâr marjı</t>
  </si>
  <si>
    <t xml:space="preserve">Mevcut fiyata göre fark</t>
  </si>
  <si>
    <t xml:space="preserve">En kârlı</t>
  </si>
  <si>
    <t xml:space="preserve">örnek 1</t>
  </si>
  <si>
    <t xml:space="preserve">Mevcut fiyat</t>
  </si>
  <si>
    <t xml:space="preserve">örnek 2</t>
  </si>
  <si>
    <t xml:space="preserve">Tarife 1</t>
  </si>
  <si>
    <t xml:space="preserve">örnek 3</t>
  </si>
  <si>
    <t xml:space="preserve">Tarife 2</t>
  </si>
  <si>
    <t xml:space="preserve">örnek 4</t>
  </si>
  <si>
    <t xml:space="preserve">Tarife 3</t>
  </si>
  <si>
    <t xml:space="preserve">En yüksek net kâr:</t>
  </si>
  <si>
    <t xml:space="preserve">Nasıl okunur</t>
  </si>
  <si>
    <t xml:space="preserve">• İlk satır ürünün bugünkü durumudur; "Mevcut fiyata göre fark" her seçeneği onunla karşılaştırır.</t>
  </si>
  <si>
    <t xml:space="preserve">• Fiyat ve komisyon oranlarını Trendyol'un Komisyon Tarifesi dosyasından al; buradaki oranlar ÖRNEKTİR, gerçek oran kategoriye ve döneme göre değişir.</t>
  </si>
  <si>
    <t xml:space="preserve">• Tarifeye girince fiyat barem eşiğinin altına iniyorsa kargo değişir (örnek Tarife 3); kargo sütununu o fiyattaki ücretle doldur.</t>
  </si>
  <si>
    <t xml:space="preserve">• Net kâr = fiyat − komisyon − kargo − hizmet bedeli − maliyet − stopaj − net KDV (Sipariş kâr tablosuyla aynı formül). Tarifeyle gelen satış artışı bu tabloda yok; adet artışını ayrıca düşün.</t>
  </si>
  <si>
    <t xml:space="preserve">Dayandığı mevzuat</t>
  </si>
  <si>
    <t xml:space="preserve">• 3065 sayılı Katma Değer Vergisi Kanunu: oranlar md. 28, indirim md. 29.</t>
  </si>
  <si>
    <t xml:space="preserve">• Genel oran %20: Temmuz 2023 tarihli Cumhurbaşkanı Kararı, 10 Temmuz 2023'ten beri yürürlükte.</t>
  </si>
  <si>
    <t xml:space="preserve">• 193 sayılı Gelir Vergisi Kanunu md. 94 ve 5520 sayılı Kurumlar Vergisi Kanunu md. 15 (7524 sayılı Kanunla eklenen e-ticaret aracı hizmet sağlayıcı kesintisi); oran Cumhurbaşkanı Kararıyla belirlenir, 1 Ocak 2025'ten beri uygulanır.</t>
  </si>
  <si>
    <t xml:space="preserve">Bunu otomatik yapmak için: netkadran.com — 14 gün ücretsiz, kart gerekmez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</si>
</sst>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%0"/>
    <numFmt numFmtId="166" formatCode="#,##0.00&quot; ₺&quot;"/>
    <numFmt numFmtId="167" formatCode="0.0%"/>
  </numFmts>
  <fonts count="20">
    <font>
      <sz val="11"/>
      <color theme="1"/>
      <name val="Calibri"/>
      <family val="2"/>
      <charset val="1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b val="true"/>
      <sz val="10"/>
      <color rgb="FFF27A1A"/>
      <name val="Arial"/>
      <family val="0"/>
      <charset val="1"/>
    </font>
    <font>
      <b val="true"/>
      <sz val="16"/>
      <color rgb="FF10162A"/>
      <name val="Arial"/>
      <family val="0"/>
      <charset val="1"/>
    </font>
    <font>
      <sz val="10"/>
      <color rgb="FF5B6478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b val="true"/>
      <sz val="9"/>
      <color rgb="FF10162A"/>
      <name val="Arial"/>
      <family val="0"/>
      <charset val="1"/>
    </font>
    <font>
      <sz val="9"/>
      <color rgb="FF5B6478"/>
      <name val="Arial"/>
      <family val="0"/>
      <charset val="1"/>
    </font>
    <font>
      <b val="true"/>
      <sz val="12"/>
      <color rgb="FF10162A"/>
      <name val="Arial"/>
      <family val="0"/>
      <charset val="1"/>
    </font>
    <font>
      <sz val="10"/>
      <color rgb="FF10162A"/>
      <name val="Arial"/>
      <family val="0"/>
      <charset val="1"/>
    </font>
    <font>
      <i val="true"/>
      <sz val="9"/>
      <color rgb="FF5B6478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9"/>
      <color rgb="FFF27A1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A7A3B"/>
      <name val="Arial"/>
      <family val="0"/>
      <charset val="1"/>
    </font>
    <font>
      <b val="true"/>
      <sz val="10"/>
      <color rgb="FF10162A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1D6"/>
        <bgColor rgb="FFFDEEDE"/>
      </patternFill>
    </fill>
    <fill>
      <patternFill patternType="solid">
        <fgColor rgb="FFFDEEDE"/>
        <bgColor rgb="FFFFF1D6"/>
      </patternFill>
    </fill>
    <fill>
      <patternFill patternType="solid">
        <fgColor rgb="FF10162A"/>
        <bgColor rgb="FF000000"/>
      </patternFill>
    </fill>
    <fill>
      <patternFill patternType="solid">
        <fgColor rgb="FFC2610F"/>
        <bgColor rgb="FFF27A1A"/>
      </patternFill>
    </fill>
    <fill>
      <patternFill patternType="solid">
        <fgColor rgb="FFF27A1A"/>
        <bgColor rgb="FFFF990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medium">
        <color rgb="FFB42318"/>
      </top>
      <bottom style="medium">
        <color rgb="FFB42318"/>
      </bottom>
      <diagonal/>
    </border>
    <border diagonalUp="false" diagonalDown="false">
      <left style="thin">
        <color rgb="FFF6C9A3"/>
      </left>
      <right style="thin">
        <color rgb="FFF6C9A3"/>
      </right>
      <top style="thin">
        <color rgb="FFF6C9A3"/>
      </top>
      <bottom style="thin">
        <color rgb="FFF6C9A3"/>
      </bottom>
      <diagonal/>
    </border>
    <border diagonalUp="false" diagonalDown="false">
      <left/>
      <right/>
      <top/>
      <bottom style="thin">
        <color rgb="FFE6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B42318"/>
      </font>
      <fill>
        <patternFill>
          <bgColor rgb="FFFDE2E1"/>
        </patternFill>
      </fill>
    </dxf>
    <dxf>
      <font>
        <b val="1"/>
        <color rgb="FF0A7A3B"/>
      </font>
      <fill>
        <patternFill>
          <bgColor rgb="FFDDF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A7A3B"/>
      <rgbColor rgb="FF000080"/>
      <rgbColor rgb="FFC2610F"/>
      <rgbColor rgb="FF800080"/>
      <rgbColor rgb="FF008080"/>
      <rgbColor rgb="FFC0C0C0"/>
      <rgbColor rgb="FF808080"/>
      <rgbColor rgb="FF9999FF"/>
      <rgbColor rgb="FF993366"/>
      <rgbColor rgb="FFFFF1D6"/>
      <rgbColor rgb="FFE6E8F0"/>
      <rgbColor rgb="FF660066"/>
      <rgbColor rgb="FFFF8080"/>
      <rgbColor rgb="FF0066CC"/>
      <rgbColor rgb="FFFDE2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4E4"/>
      <rgbColor rgb="FFFDEEDE"/>
      <rgbColor rgb="FF99CCFF"/>
      <rgbColor rgb="FFFF99CC"/>
      <rgbColor rgb="FFCC99FF"/>
      <rgbColor rgb="FFF6C9A3"/>
      <rgbColor rgb="FF3366FF"/>
      <rgbColor rgb="FF33CCCC"/>
      <rgbColor rgb="FF99CC00"/>
      <rgbColor rgb="FFFFCC00"/>
      <rgbColor rgb="FFFF9900"/>
      <rgbColor rgb="FFF27A1A"/>
      <rgbColor rgb="FF5B6478"/>
      <rgbColor rgb="FF969696"/>
      <rgbColor rgb="FF003366"/>
      <rgbColor rgb="FF339966"/>
      <rgbColor rgb="FF10162A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15120</xdr:colOff>
      <xdr:row>0</xdr:row>
      <xdr:rowOff>27000</xdr:rowOff>
    </xdr:from>
    <xdr:to>
      <xdr:col>0</xdr:col>
      <xdr:colOff>395640</xdr:colOff>
      <xdr:row>1</xdr:row>
      <xdr:rowOff>131400</xdr:rowOff>
    </xdr:to>
    <xdr:pic>
      <xdr:nvPicPr>
        <xdr:cNvPr id="1" name="Picture 1"/>
        <xdr:cNvPicPr/>
      </xdr:nvPicPr>
      <xdr:blipFill>
        <a:blip r:embed="rId1"/>
        <a:stretch/>
      </xdr:blipFill>
      <xdr:spPr>
        <a:xfrm>
          <a:off x="15120" y="27000"/>
          <a:ext cx="380520" cy="380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netkadran.com/registe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8"/>
    <col collapsed="false" customWidth="true" hidden="false" outlineLevel="0" max="3" min="3" style="0" width="13"/>
    <col collapsed="false" customWidth="true" hidden="false" outlineLevel="0" max="4" min="4" style="0" width="10"/>
    <col collapsed="false" customWidth="true" hidden="false" outlineLevel="0" max="6" min="5" style="0" width="11"/>
    <col collapsed="false" customWidth="true" hidden="false" outlineLevel="0" max="7" min="7" style="0" width="12"/>
    <col collapsed="false" customWidth="true" hidden="false" outlineLevel="0" max="9" min="9" style="0" width="12"/>
    <col collapsed="false" customWidth="true" hidden="false" outlineLevel="0" max="10" min="10" style="0" width="10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</row>
    <row r="2" customFormat="false" ht="24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  <c r="J2" s="2"/>
    </row>
    <row r="3" customFormat="false" ht="31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30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</row>
    <row r="5" customFormat="false" ht="25.5" hidden="false" customHeight="true" outlineLevel="0" collapsed="false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</row>
    <row r="7" customFormat="false" ht="21.75" hidden="false" customHeight="true" outlineLevel="0" collapsed="false">
      <c r="A7" s="6" t="s">
        <v>5</v>
      </c>
      <c r="B7" s="6"/>
      <c r="C7" s="6"/>
      <c r="D7" s="6"/>
      <c r="E7" s="6"/>
      <c r="F7" s="6"/>
      <c r="G7" s="6"/>
      <c r="H7" s="6"/>
      <c r="I7" s="6"/>
      <c r="J7" s="6"/>
    </row>
    <row r="8" customFormat="false" ht="19.5" hidden="false" customHeight="true" outlineLevel="0" collapsed="false">
      <c r="A8" s="7" t="s">
        <v>6</v>
      </c>
      <c r="B8" s="7"/>
      <c r="C8" s="8" t="n">
        <v>0.2</v>
      </c>
      <c r="D8" s="9" t="s">
        <v>7</v>
      </c>
      <c r="E8" s="9"/>
      <c r="F8" s="9"/>
      <c r="G8" s="9"/>
      <c r="H8" s="9"/>
      <c r="I8" s="9"/>
      <c r="J8" s="9"/>
    </row>
    <row r="9" customFormat="false" ht="19.5" hidden="false" customHeight="true" outlineLevel="0" collapsed="false">
      <c r="A9" s="7" t="s">
        <v>8</v>
      </c>
      <c r="B9" s="7"/>
      <c r="C9" s="10" t="n">
        <v>200</v>
      </c>
      <c r="D9" s="9" t="s">
        <v>7</v>
      </c>
      <c r="E9" s="9"/>
      <c r="F9" s="9"/>
      <c r="G9" s="9"/>
      <c r="H9" s="9"/>
      <c r="I9" s="9"/>
      <c r="J9" s="9"/>
    </row>
    <row r="10" customFormat="false" ht="30" hidden="false" customHeight="true" outlineLevel="0" collapsed="false">
      <c r="A10" s="7" t="s">
        <v>9</v>
      </c>
      <c r="B10" s="7"/>
      <c r="C10" s="11" t="s">
        <v>10</v>
      </c>
      <c r="D10" s="9" t="s">
        <v>11</v>
      </c>
      <c r="E10" s="9"/>
      <c r="F10" s="9"/>
      <c r="G10" s="9"/>
      <c r="H10" s="9"/>
      <c r="I10" s="9"/>
      <c r="J10" s="9"/>
    </row>
    <row r="11" customFormat="false" ht="19.5" hidden="false" customHeight="true" outlineLevel="0" collapsed="false">
      <c r="A11" s="7" t="s">
        <v>12</v>
      </c>
      <c r="B11" s="7"/>
      <c r="C11" s="10" t="n">
        <v>13.19</v>
      </c>
      <c r="D11" s="9" t="s">
        <v>13</v>
      </c>
      <c r="E11" s="9"/>
      <c r="F11" s="9"/>
      <c r="G11" s="9"/>
      <c r="H11" s="9"/>
      <c r="I11" s="9"/>
      <c r="J11" s="9"/>
    </row>
    <row r="12" customFormat="false" ht="19.5" hidden="false" customHeight="true" outlineLevel="0" collapsed="false">
      <c r="A12" s="7" t="s">
        <v>14</v>
      </c>
      <c r="B12" s="7"/>
      <c r="C12" s="8" t="n">
        <v>0.01</v>
      </c>
      <c r="D12" s="9" t="s">
        <v>15</v>
      </c>
      <c r="E12" s="9"/>
      <c r="F12" s="9"/>
      <c r="G12" s="9"/>
      <c r="H12" s="9"/>
      <c r="I12" s="9"/>
      <c r="J12" s="9"/>
    </row>
    <row r="13" customFormat="false" ht="30" hidden="false" customHeight="true" outlineLevel="0" collapsed="false">
      <c r="A13" s="7" t="s">
        <v>16</v>
      </c>
      <c r="B13" s="7"/>
      <c r="C13" s="8" t="n">
        <v>0.2</v>
      </c>
      <c r="D13" s="9" t="s">
        <v>17</v>
      </c>
      <c r="E13" s="9"/>
      <c r="F13" s="9"/>
      <c r="G13" s="9"/>
      <c r="H13" s="9"/>
      <c r="I13" s="9"/>
      <c r="J13" s="9"/>
    </row>
    <row r="15" customFormat="false" ht="43.5" hidden="false" customHeight="true" outlineLevel="0" collapsed="false">
      <c r="A15" s="12" t="s">
        <v>18</v>
      </c>
      <c r="B15" s="13" t="s">
        <v>19</v>
      </c>
      <c r="C15" s="13" t="s">
        <v>20</v>
      </c>
      <c r="D15" s="13" t="s">
        <v>21</v>
      </c>
      <c r="E15" s="13" t="s">
        <v>22</v>
      </c>
      <c r="F15" s="12" t="s">
        <v>23</v>
      </c>
      <c r="G15" s="12" t="s">
        <v>24</v>
      </c>
      <c r="H15" s="12" t="s">
        <v>25</v>
      </c>
      <c r="I15" s="12" t="s">
        <v>26</v>
      </c>
      <c r="J15" s="12" t="s">
        <v>27</v>
      </c>
    </row>
    <row r="16" customFormat="false" ht="18" hidden="false" customHeight="false" outlineLevel="0" collapsed="false">
      <c r="A16" s="14" t="s">
        <v>28</v>
      </c>
      <c r="B16" s="11" t="s">
        <v>29</v>
      </c>
      <c r="C16" s="10" t="n">
        <v>450</v>
      </c>
      <c r="D16" s="15" t="n">
        <v>0.21</v>
      </c>
      <c r="E16" s="10" t="n">
        <v>85</v>
      </c>
      <c r="F16" s="16" t="n">
        <f aca="false">IF(C16="","",ROUND(C16*D16,2))</f>
        <v>94.5</v>
      </c>
      <c r="G16" s="17" t="n">
        <f aca="false">IF(C16="","",ROUND(C16-C16*D16-E16-$C$11-$C$9-ROUND(C16/(1+$C$8)*$C$12,2)-MAX(0,ROUND(C16*$C$8/(1+$C$8)-IF($C$10="Evet",$C$9*$C$8/(1+$C$8),0)-(C16*D16+E16+$C$11)*$C$13/(1+$C$13),2)),2))</f>
        <v>44.01</v>
      </c>
      <c r="H16" s="18" t="n">
        <f aca="false">IF(C16="","",IF(C16=0,"",G16/C16))</f>
        <v>0.0978</v>
      </c>
      <c r="I16" s="16" t="n">
        <f aca="false">IF(C16="","",G16-$G$16)</f>
        <v>0</v>
      </c>
      <c r="J16" s="19" t="str">
        <f aca="false">IF(C16="","",IF(G16=MAX($G$16:$G$21),"En kârlı",""))</f>
        <v/>
      </c>
    </row>
    <row r="17" customFormat="false" ht="18" hidden="false" customHeight="false" outlineLevel="0" collapsed="false">
      <c r="A17" s="14" t="s">
        <v>30</v>
      </c>
      <c r="B17" s="11" t="s">
        <v>31</v>
      </c>
      <c r="C17" s="10" t="n">
        <v>440</v>
      </c>
      <c r="D17" s="15" t="n">
        <v>0.17</v>
      </c>
      <c r="E17" s="10" t="n">
        <v>85</v>
      </c>
      <c r="F17" s="16" t="n">
        <f aca="false">IF(C17="","",ROUND(C17*D17,2))</f>
        <v>74.8</v>
      </c>
      <c r="G17" s="17" t="n">
        <f aca="false">IF(C17="","",ROUND(C17-C17*D17-E17-$C$11-$C$9-ROUND(C17/(1+$C$8)*$C$12,2)-MAX(0,ROUND(C17*$C$8/(1+$C$8)-IF($C$10="Evet",$C$9*$C$8/(1+$C$8),0)-(C17*D17+E17+$C$11)*$C$13/(1+$C$13),2)),2))</f>
        <v>52.17</v>
      </c>
      <c r="H17" s="18" t="n">
        <f aca="false">IF(C17="","",IF(C17=0,"",G17/C17))</f>
        <v>0.118568181818182</v>
      </c>
      <c r="I17" s="16" t="n">
        <f aca="false">IF(C17="","",G17-$G$16)</f>
        <v>8.16</v>
      </c>
      <c r="J17" s="19" t="str">
        <f aca="false">IF(C17="","",IF(G17=MAX($G$16:$G$21),"En kârlı",""))</f>
        <v>En kârlı</v>
      </c>
    </row>
    <row r="18" customFormat="false" ht="18" hidden="false" customHeight="false" outlineLevel="0" collapsed="false">
      <c r="A18" s="14" t="s">
        <v>32</v>
      </c>
      <c r="B18" s="11" t="s">
        <v>33</v>
      </c>
      <c r="C18" s="10" t="n">
        <v>400</v>
      </c>
      <c r="D18" s="15" t="n">
        <v>0.15</v>
      </c>
      <c r="E18" s="10" t="n">
        <v>85</v>
      </c>
      <c r="F18" s="16" t="n">
        <f aca="false">IF(C18="","",ROUND(C18*D18,2))</f>
        <v>60</v>
      </c>
      <c r="G18" s="17" t="n">
        <f aca="false">IF(C18="","",ROUND(C18-C18*D18-E18-$C$11-$C$9-ROUND(C18/(1+$C$8)*$C$12,2)-MAX(0,ROUND(C18*$C$8/(1+$C$8)-IF($C$10="Evet",$C$9*$C$8/(1+$C$8),0)-(C18*D18+E18+$C$11)*$C$13/(1+$C$13),2)),2))</f>
        <v>31.51</v>
      </c>
      <c r="H18" s="18" t="n">
        <f aca="false">IF(C18="","",IF(C18=0,"",G18/C18))</f>
        <v>0.078775</v>
      </c>
      <c r="I18" s="16" t="n">
        <f aca="false">IF(C18="","",G18-$G$16)</f>
        <v>-12.5</v>
      </c>
      <c r="J18" s="19" t="str">
        <f aca="false">IF(C18="","",IF(G18=MAX($G$16:$G$21),"En kârlı",""))</f>
        <v/>
      </c>
    </row>
    <row r="19" customFormat="false" ht="18" hidden="false" customHeight="false" outlineLevel="0" collapsed="false">
      <c r="A19" s="14" t="s">
        <v>34</v>
      </c>
      <c r="B19" s="11" t="s">
        <v>35</v>
      </c>
      <c r="C19" s="10" t="n">
        <v>349</v>
      </c>
      <c r="D19" s="15" t="n">
        <v>0.12</v>
      </c>
      <c r="E19" s="10" t="n">
        <v>110</v>
      </c>
      <c r="F19" s="16" t="n">
        <f aca="false">IF(C19="","",ROUND(C19*D19,2))</f>
        <v>41.88</v>
      </c>
      <c r="G19" s="17" t="n">
        <f aca="false">IF(C19="","",ROUND(C19-C19*D19-E19-$C$11-$C$9-ROUND(C19/(1+$C$8)*$C$12,2)-MAX(0,ROUND(C19*$C$8/(1+$C$8)-IF($C$10="Evet",$C$9*$C$8/(1+$C$8),0)-(C19*D19+E19+$C$11)*$C$13/(1+$C$13),2)),2))</f>
        <v>-18.98</v>
      </c>
      <c r="H19" s="18" t="n">
        <f aca="false">IF(C19="","",IF(C19=0,"",G19/C19))</f>
        <v>-0.0543839541547278</v>
      </c>
      <c r="I19" s="16" t="n">
        <f aca="false">IF(C19="","",G19-$G$16)</f>
        <v>-62.99</v>
      </c>
      <c r="J19" s="19" t="str">
        <f aca="false">IF(C19="","",IF(G19=MAX($G$16:$G$21),"En kârlı",""))</f>
        <v/>
      </c>
    </row>
    <row r="20" customFormat="false" ht="18" hidden="false" customHeight="false" outlineLevel="0" collapsed="false">
      <c r="A20" s="14"/>
      <c r="B20" s="11"/>
      <c r="C20" s="10"/>
      <c r="D20" s="15"/>
      <c r="E20" s="10"/>
      <c r="F20" s="16" t="str">
        <f aca="false">IF(C20="","",ROUND(C20*D20,2))</f>
        <v/>
      </c>
      <c r="G20" s="17" t="str">
        <f aca="false">IF(C20="","",ROUND(C20-C20*D20-E20-$C$11-$C$9-ROUND(C20/(1+$C$8)*$C$12,2)-MAX(0,ROUND(C20*$C$8/(1+$C$8)-IF($C$10="Evet",$C$9*$C$8/(1+$C$8),0)-(C20*D20+E20+$C$11)*$C$13/(1+$C$13),2)),2))</f>
        <v/>
      </c>
      <c r="H20" s="18" t="str">
        <f aca="false">IF(C20="","",IF(C20=0,"",G20/C20))</f>
        <v/>
      </c>
      <c r="I20" s="16" t="str">
        <f aca="false">IF(C20="","",G20-$G$16)</f>
        <v/>
      </c>
      <c r="J20" s="19" t="str">
        <f aca="false">IF(C20="","",IF(G20=MAX($G$16:$G$21),"En kârlı",""))</f>
        <v/>
      </c>
    </row>
    <row r="21" customFormat="false" ht="18" hidden="false" customHeight="false" outlineLevel="0" collapsed="false">
      <c r="A21" s="14"/>
      <c r="B21" s="11"/>
      <c r="C21" s="10"/>
      <c r="D21" s="15"/>
      <c r="E21" s="10"/>
      <c r="F21" s="16" t="str">
        <f aca="false">IF(C21="","",ROUND(C21*D21,2))</f>
        <v/>
      </c>
      <c r="G21" s="17" t="str">
        <f aca="false">IF(C21="","",ROUND(C21-C21*D21-E21-$C$11-$C$9-ROUND(C21/(1+$C$8)*$C$12,2)-MAX(0,ROUND(C21*$C$8/(1+$C$8)-IF($C$10="Evet",$C$9*$C$8/(1+$C$8),0)-(C21*D21+E21+$C$11)*$C$13/(1+$C$13),2)),2))</f>
        <v/>
      </c>
      <c r="H21" s="18" t="str">
        <f aca="false">IF(C21="","",IF(C21=0,"",G21/C21))</f>
        <v/>
      </c>
      <c r="I21" s="16" t="str">
        <f aca="false">IF(C21="","",G21-$G$16)</f>
        <v/>
      </c>
      <c r="J21" s="19" t="str">
        <f aca="false">IF(C21="","",IF(G21=MAX($G$16:$G$21),"En kârlı",""))</f>
        <v/>
      </c>
    </row>
    <row r="23" customFormat="false" ht="18" hidden="false" customHeight="false" outlineLevel="0" collapsed="false">
      <c r="A23" s="20" t="s">
        <v>36</v>
      </c>
      <c r="B23" s="20"/>
      <c r="C23" s="21" t="str">
        <f aca="false">IFERROR(INDEX(B16:B21,MATCH(MAX(G16:G21),G16:G21,0))&amp;" — "&amp;TEXT(MAX(G16:G21),"#,##0.00")&amp;" ₺","")</f>
        <v>Tarife 1 — 52,17 ₺</v>
      </c>
      <c r="D23" s="21"/>
      <c r="E23" s="21"/>
    </row>
    <row r="25" customFormat="false" ht="18" hidden="false" customHeight="false" outlineLevel="0" collapsed="false">
      <c r="A25" s="22" t="s">
        <v>37</v>
      </c>
      <c r="B25" s="22"/>
      <c r="C25" s="22"/>
      <c r="D25" s="22"/>
      <c r="E25" s="22"/>
      <c r="F25" s="22"/>
      <c r="G25" s="22"/>
      <c r="H25" s="22"/>
      <c r="I25" s="22"/>
      <c r="J25" s="22"/>
    </row>
    <row r="26" customFormat="false" ht="15.75" hidden="false" customHeight="true" outlineLevel="0" collapsed="false">
      <c r="A26" s="23" t="s">
        <v>38</v>
      </c>
      <c r="B26" s="23"/>
      <c r="C26" s="23"/>
      <c r="D26" s="23"/>
      <c r="E26" s="23"/>
      <c r="F26" s="23"/>
      <c r="G26" s="23"/>
      <c r="H26" s="23"/>
      <c r="I26" s="23"/>
      <c r="J26" s="23"/>
    </row>
    <row r="27" customFormat="false" ht="15.75" hidden="false" customHeight="true" outlineLevel="0" collapsed="false">
      <c r="A27" s="23" t="s">
        <v>39</v>
      </c>
      <c r="B27" s="23"/>
      <c r="C27" s="23"/>
      <c r="D27" s="23"/>
      <c r="E27" s="23"/>
      <c r="F27" s="23"/>
      <c r="G27" s="23"/>
      <c r="H27" s="23"/>
      <c r="I27" s="23"/>
      <c r="J27" s="23"/>
    </row>
    <row r="28" customFormat="false" ht="15.75" hidden="false" customHeight="true" outlineLevel="0" collapsed="false">
      <c r="A28" s="23" t="s">
        <v>40</v>
      </c>
      <c r="B28" s="23"/>
      <c r="C28" s="23"/>
      <c r="D28" s="23"/>
      <c r="E28" s="23"/>
      <c r="F28" s="23"/>
      <c r="G28" s="23"/>
      <c r="H28" s="23"/>
      <c r="I28" s="23"/>
      <c r="J28" s="23"/>
    </row>
    <row r="29" customFormat="false" ht="30" hidden="false" customHeight="true" outlineLevel="0" collapsed="false">
      <c r="A29" s="23" t="s">
        <v>41</v>
      </c>
      <c r="B29" s="23"/>
      <c r="C29" s="23"/>
      <c r="D29" s="23"/>
      <c r="E29" s="23"/>
      <c r="F29" s="23"/>
      <c r="G29" s="23"/>
      <c r="H29" s="23"/>
      <c r="I29" s="23"/>
      <c r="J29" s="23"/>
    </row>
    <row r="31" customFormat="false" ht="18" hidden="false" customHeight="false" outlineLevel="0" collapsed="false">
      <c r="A31" s="22" t="s">
        <v>42</v>
      </c>
      <c r="B31" s="22"/>
      <c r="C31" s="22"/>
      <c r="D31" s="22"/>
      <c r="E31" s="22"/>
      <c r="F31" s="22"/>
      <c r="G31" s="22"/>
      <c r="H31" s="22"/>
      <c r="I31" s="22"/>
      <c r="J31" s="22"/>
    </row>
    <row r="32" customFormat="false" ht="15.75" hidden="false" customHeight="true" outlineLevel="0" collapsed="false">
      <c r="A32" s="23" t="s">
        <v>43</v>
      </c>
      <c r="B32" s="23"/>
      <c r="C32" s="23"/>
      <c r="D32" s="23"/>
      <c r="E32" s="23"/>
      <c r="F32" s="23"/>
      <c r="G32" s="23"/>
      <c r="H32" s="23"/>
      <c r="I32" s="23"/>
      <c r="J32" s="23"/>
    </row>
    <row r="33" customFormat="false" ht="15.75" hidden="false" customHeight="true" outlineLevel="0" collapsed="false">
      <c r="A33" s="23" t="s">
        <v>44</v>
      </c>
      <c r="B33" s="23"/>
      <c r="C33" s="23"/>
      <c r="D33" s="23"/>
      <c r="E33" s="23"/>
      <c r="F33" s="23"/>
      <c r="G33" s="23"/>
      <c r="H33" s="23"/>
      <c r="I33" s="23"/>
      <c r="J33" s="23"/>
    </row>
    <row r="34" customFormat="false" ht="30" hidden="false" customHeight="true" outlineLevel="0" collapsed="false">
      <c r="A34" s="23" t="s">
        <v>45</v>
      </c>
      <c r="B34" s="23"/>
      <c r="C34" s="23"/>
      <c r="D34" s="23"/>
      <c r="E34" s="23"/>
      <c r="F34" s="23"/>
      <c r="G34" s="23"/>
      <c r="H34" s="23"/>
      <c r="I34" s="23"/>
      <c r="J34" s="23"/>
    </row>
    <row r="36" customFormat="false" ht="27.75" hidden="false" customHeight="true" outlineLevel="0" collapsed="false">
      <c r="A36" s="24" t="s">
        <v>46</v>
      </c>
      <c r="B36" s="24"/>
      <c r="C36" s="24"/>
      <c r="D36" s="24"/>
      <c r="E36" s="24"/>
      <c r="F36" s="24"/>
      <c r="G36" s="24"/>
      <c r="H36" s="24"/>
      <c r="I36" s="24"/>
      <c r="J36" s="24"/>
    </row>
  </sheetData>
  <mergeCells count="30">
    <mergeCell ref="B1:J1"/>
    <mergeCell ref="B2:J2"/>
    <mergeCell ref="A3:J3"/>
    <mergeCell ref="A4:J4"/>
    <mergeCell ref="A5:J5"/>
    <mergeCell ref="A7:J7"/>
    <mergeCell ref="A8:B8"/>
    <mergeCell ref="D8:J8"/>
    <mergeCell ref="A9:B9"/>
    <mergeCell ref="D9:J9"/>
    <mergeCell ref="A10:B10"/>
    <mergeCell ref="D10:J10"/>
    <mergeCell ref="A11:B11"/>
    <mergeCell ref="D11:J11"/>
    <mergeCell ref="A12:B12"/>
    <mergeCell ref="D12:J12"/>
    <mergeCell ref="A13:B13"/>
    <mergeCell ref="D13:J13"/>
    <mergeCell ref="A23:B23"/>
    <mergeCell ref="C23:E23"/>
    <mergeCell ref="A25:J25"/>
    <mergeCell ref="A26:J26"/>
    <mergeCell ref="A27:J27"/>
    <mergeCell ref="A28:J28"/>
    <mergeCell ref="A29:J29"/>
    <mergeCell ref="A31:J31"/>
    <mergeCell ref="A32:J32"/>
    <mergeCell ref="A33:J33"/>
    <mergeCell ref="A34:J34"/>
    <mergeCell ref="A36:J36"/>
  </mergeCells>
  <conditionalFormatting sqref="G16:G21">
    <cfRule type="expression" priority="2" aboveAverage="0" equalAverage="0" bottom="0" percent="0" rank="0" text="" dxfId="0">
      <formula>AND(ISNUMBER(G16),G16&lt;0)</formula>
    </cfRule>
  </conditionalFormatting>
  <conditionalFormatting sqref="J16:J21">
    <cfRule type="containsText" priority="3" operator="containsText" aboveAverage="0" equalAverage="0" bottom="0" percent="0" rank="0" text="" dxfId="1">
      <formula>NOT(ISERROR(SEARCH("",J16)))</formula>
    </cfRule>
  </conditionalFormatting>
  <dataValidations count="1">
    <dataValidation allowBlank="true" error="Evet ya da Hayır seç." errorStyle="stop" errorTitle="Evet ya da Hayır" operator="between" showDropDown="false" showErrorMessage="true" showInputMessage="false" sqref="C10" type="list">
      <formula1>"Evet,Hayır"</formula1>
      <formula2>0</formula2>
    </dataValidation>
  </dataValidations>
  <hyperlinks>
    <hyperlink ref="A36" r:id="rId1" display="Bunu otomatik yapmak için: netkadran.com — 14 gün ücretsiz, kart gerekmez"/>
  </hyperlinks>
  <printOptions headings="false" gridLines="false" gridLinesSet="true" horizontalCentered="false" verticalCentered="false"/>
  <pageMargins left="0.4" right="0.4" top="0.6" bottom="0.6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&amp;L&amp;"Arial,Kalın"Netkadran — Komisyon tarifesi karşılaştırma tablosu&amp;R&amp;"Arial,Kalın"&amp;Kb42318MALİ MÜŞAVİR ONAYI BEKLİYOR — TASLAK</oddHeader>
    <oddFooter>&amp;L&amp;8Bunu otomatik yapmak için: netkadran.com — 14 gün ücretsiz, kart gerekmez&amp;R&amp;8&amp;P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  <Company>LUMINOW Bilişim Ltd.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2026-10-19T16:10:25Z</dcterms:created>
  <dc:creator>Netkadran</dc:creator>
  <dc:description/>
  <dc:language>tr-TR</dc:language>
  <cp:lastModifiedBy>Unknown</cp:lastModifiedBy>
  <dcterms:modified xsi:type="dcterms:W3CDTF">2026-10-19T16:10:25Z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