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rem kontrol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<sst xmlns="http://schemas.openxmlformats.org/spreadsheetml/2006/main" count="42" uniqueCount="39">
  <si>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 xml:space="preserve">Netkadran · ücretsiz kaynak</t>
  </si>
  <si>
    <t xml:space="preserve">Kargo baremi kontrol tablosu</t>
  </si>
  <si>
    <t xml:space="preserve">Sepet tutarı barem eşiğinin altındaysa kargo, desiden bağımsız sabit barem ücretidir; eşiğin üstünde kendi desi ücretin geçerlidir. Fiyatın eşiğe yakınsa öbür tarafta sana ne kaldığını gör.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</si>
  <si>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</si>
  <si>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Barem ayarları (güncel tutarları Trendyol duyurusundan/panelinden yaz)</t>
  </si>
  <si>
    <t xml:space="preserve">1. barem eşiği (bu tutarın altı)</t>
  </si>
  <si>
    <t xml:space="preserve">örnek</t>
  </si>
  <si>
    <t xml:space="preserve">1. barem kargo ücreti (KDV dahil)</t>
  </si>
  <si>
    <t xml:space="preserve">2. barem eşiği (bu tutarın altı)</t>
  </si>
  <si>
    <t xml:space="preserve">2. barem kargo ücreti (KDV dahil)</t>
  </si>
  <si>
    <t xml:space="preserve">Eşiğe yakınlık (uyarı için)</t>
  </si>
  <si>
    <t xml:space="preserve">Fiyat bir eşiğe bu oran kadar yakınsa alternatif fiyat hesaplanır.</t>
  </si>
  <si>
    <t xml:space="preserve">Satır</t>
  </si>
  <si>
    <t xml:space="preserve">Ürün</t>
  </si>
  <si>
    <t xml:space="preserve">Satış fiyatı (indirim ve kupon sonrası sepet)</t>
  </si>
  <si>
    <t xml:space="preserve">Desi ücretin (kendi tarifen, KDV dahil)</t>
  </si>
  <si>
    <t xml:space="preserve">Komisyon oranı</t>
  </si>
  <si>
    <t xml:space="preserve">Hizmet bedeli</t>
  </si>
  <si>
    <t xml:space="preserve">Ürün maliyeti</t>
  </si>
  <si>
    <t xml:space="preserve">Kargo türü</t>
  </si>
  <si>
    <t xml:space="preserve">Uygulanan kargo</t>
  </si>
  <si>
    <t xml:space="preserve">Kalan (komisyon, kargo, hizmet, maliyet sonrası; vergiler hariç)</t>
  </si>
  <si>
    <t xml:space="preserve">Eşiğin öbür yanındaki fiyat</t>
  </si>
  <si>
    <t xml:space="preserve">O fiyatta kargo</t>
  </si>
  <si>
    <t xml:space="preserve">O fiyatta kalan</t>
  </si>
  <si>
    <t xml:space="preserve">Fark</t>
  </si>
  <si>
    <t xml:space="preserve">Uyarı</t>
  </si>
  <si>
    <t xml:space="preserve">örnek 1</t>
  </si>
  <si>
    <t xml:space="preserve">Ürün A</t>
  </si>
  <si>
    <t xml:space="preserve">örnek 2</t>
  </si>
  <si>
    <t xml:space="preserve">Ürün B</t>
  </si>
  <si>
    <t xml:space="preserve">örnek 3</t>
  </si>
  <si>
    <t xml:space="preserve">Ürün C</t>
  </si>
  <si>
    <t xml:space="preserve">Nasıl okunur</t>
  </si>
  <si>
    <t xml:space="preserve">• Barem, indirim ve kupon SONRASI sepet tutarına bakar: kampanyada fiyatın eşiğin altına inerse kargo ücretin değişir.</t>
  </si>
  <si>
    <t xml:space="preserve">• Örnek A: 352 ₺'de kendi desi ücretin (85 ₺) geçerli; fiyatı 349,99 ₺'ye indirirsen 2. barem ücreti (110 ₺, örnek) uygulanır ve sana kalan azalır. Örnek B: 340 ₺'den 350 ₺'ye çıkmak kargoyu düşürür.</t>
  </si>
  <si>
    <t xml:space="preserve">• Eşik ve ücretler ÖRNEKTİR; Trendyol bunları dönem dönem günceller. Barem bazı desi sınırlarına bağlı olabilir; güncel kuralı Trendyol duyurusundan kontrol et.</t>
  </si>
  <si>
    <t xml:space="preserve">• "Kalan" vergiler (stopaj, net KDV) düşülmeden hesaplanır; net kâr için Sipariş kâr tablosunu kullan.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</si>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</sst>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₺&quot;"/>
    <numFmt numFmtId="166" formatCode="%0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12"/>
      <color rgb="FF10162A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DEEDE"/>
        <bgColor rgb="FFFDE2E1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  <fill>
        <patternFill>
          <bgColor rgb="FFFDE2E1"/>
        </patternFill>
      </fill>
    </dxf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DEEDE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3"/>
    <col collapsed="false" customWidth="true" hidden="false" outlineLevel="0" max="4" min="4" style="0" width="12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10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22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25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customFormat="false" ht="21.7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customFormat="false" ht="30" hidden="false" customHeight="true" outlineLevel="0" collapsed="false">
      <c r="A7" s="6" t="s">
        <v>5</v>
      </c>
      <c r="B7" s="6"/>
      <c r="C7" s="7" t="n">
        <v>200</v>
      </c>
      <c r="D7" s="8" t="s">
        <v>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customFormat="false" ht="30" hidden="false" customHeight="true" outlineLevel="0" collapsed="false">
      <c r="A8" s="6" t="s">
        <v>7</v>
      </c>
      <c r="B8" s="6"/>
      <c r="C8" s="7" t="n">
        <v>75</v>
      </c>
      <c r="D8" s="8" t="s">
        <v>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customFormat="false" ht="30" hidden="false" customHeight="true" outlineLevel="0" collapsed="false">
      <c r="A9" s="6" t="s">
        <v>8</v>
      </c>
      <c r="B9" s="6"/>
      <c r="C9" s="7" t="n">
        <v>350</v>
      </c>
      <c r="D9" s="8" t="s">
        <v>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customFormat="false" ht="30" hidden="false" customHeight="true" outlineLevel="0" collapsed="false">
      <c r="A10" s="6" t="s">
        <v>9</v>
      </c>
      <c r="B10" s="6"/>
      <c r="C10" s="7" t="n">
        <v>110</v>
      </c>
      <c r="D10" s="8" t="s">
        <v>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customFormat="false" ht="19.5" hidden="false" customHeight="true" outlineLevel="0" collapsed="false">
      <c r="A11" s="6" t="s">
        <v>10</v>
      </c>
      <c r="B11" s="6"/>
      <c r="C11" s="9" t="n">
        <v>0.05</v>
      </c>
      <c r="D11" s="8" t="s">
        <v>11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3" customFormat="false" ht="43.5" hidden="false" customHeight="true" outlineLevel="0" collapsed="false">
      <c r="A13" s="10" t="s">
        <v>12</v>
      </c>
      <c r="B13" s="11" t="s">
        <v>13</v>
      </c>
      <c r="C13" s="11" t="s">
        <v>14</v>
      </c>
      <c r="D13" s="11" t="s">
        <v>15</v>
      </c>
      <c r="E13" s="11" t="s">
        <v>16</v>
      </c>
      <c r="F13" s="11" t="s">
        <v>17</v>
      </c>
      <c r="G13" s="11" t="s">
        <v>18</v>
      </c>
      <c r="H13" s="10" t="s">
        <v>19</v>
      </c>
      <c r="I13" s="10" t="s">
        <v>20</v>
      </c>
      <c r="J13" s="10" t="s">
        <v>21</v>
      </c>
      <c r="K13" s="10" t="s">
        <v>22</v>
      </c>
      <c r="L13" s="10" t="s">
        <v>23</v>
      </c>
      <c r="M13" s="10" t="s">
        <v>24</v>
      </c>
      <c r="N13" s="10" t="s">
        <v>25</v>
      </c>
      <c r="O13" s="10" t="s">
        <v>26</v>
      </c>
    </row>
    <row r="14" customFormat="false" ht="18" hidden="false" customHeight="false" outlineLevel="0" collapsed="false">
      <c r="A14" s="12" t="s">
        <v>27</v>
      </c>
      <c r="B14" s="13" t="s">
        <v>28</v>
      </c>
      <c r="C14" s="7" t="n">
        <v>352</v>
      </c>
      <c r="D14" s="7" t="n">
        <v>85</v>
      </c>
      <c r="E14" s="14" t="n">
        <v>0.19</v>
      </c>
      <c r="F14" s="7" t="n">
        <v>13.19</v>
      </c>
      <c r="G14" s="7" t="n">
        <v>150</v>
      </c>
      <c r="H14" s="15" t="str">
        <f aca="false">IF(C14="","",IF(C14&lt;$C$7,"1. barem",IF(C14&lt;$C$9,"2. barem","Desi ücreti")))</f>
        <v>Desi ücreti</v>
      </c>
      <c r="I14" s="16" t="n">
        <f aca="false">IF(C14="","",IF(C14&lt;$C$7,$C$8,IF(C14&lt;$C$9,$C$10,D14)))</f>
        <v>85</v>
      </c>
      <c r="J14" s="16" t="n">
        <f aca="false">IF(C14="","",ROUND(C14-C14*E14-I14-F14-G14,2))</f>
        <v>36.93</v>
      </c>
      <c r="K14" s="16" t="n">
        <f aca="false">IF(C14="","",IF(AND(C14&lt;$C$9,C14&gt;=$C$9*(1-$C$11)),$C$9,IF(AND(C14&gt;=$C$9,C14&lt;$C$9*(1+$C$11)),$C$9-0.01,IF(AND(C14&lt;$C$7,C14&gt;=$C$7*(1-$C$11)),$C$7,IF(AND(C14&gt;=$C$7,C14&lt;$C$7*(1+$C$11)),$C$7-0.01,"")))))</f>
        <v>349.99</v>
      </c>
      <c r="L14" s="16" t="n">
        <f aca="false">IF(C14="","",IF(K14="","",IF(K14&lt;$C$7,$C$8,IF(K14&lt;$C$9,$C$10,D14))))</f>
        <v>110</v>
      </c>
      <c r="M14" s="16" t="n">
        <f aca="false">IF(C14="","",IF(K14="","",ROUND(K14-K14*E14-L14-F14-G14,2)))</f>
        <v>10.3</v>
      </c>
      <c r="N14" s="16" t="n">
        <f aca="false">IF(C14="","",IF(K14="","",M14-J14))</f>
        <v>-26.63</v>
      </c>
      <c r="O14" s="17" t="str">
        <f aca="false">IF(C14="","",IF(K14="","Eşikten uzak",IF(N14&gt;0,IF(K14&gt;C14,"Fiyatı eşiğe çıkarmak daha kârlı","Fiyatı eşiğin altına indirmek daha kârlı"),"Şu anki fiyat daha kârlı")))</f>
        <v>Şu anki fiyat daha kârlı</v>
      </c>
    </row>
    <row r="15" customFormat="false" ht="23.85" hidden="false" customHeight="false" outlineLevel="0" collapsed="false">
      <c r="A15" s="12" t="s">
        <v>29</v>
      </c>
      <c r="B15" s="13" t="s">
        <v>30</v>
      </c>
      <c r="C15" s="7" t="n">
        <v>340</v>
      </c>
      <c r="D15" s="7" t="n">
        <v>85</v>
      </c>
      <c r="E15" s="14" t="n">
        <v>0.19</v>
      </c>
      <c r="F15" s="7" t="n">
        <v>13.19</v>
      </c>
      <c r="G15" s="7" t="n">
        <v>150</v>
      </c>
      <c r="H15" s="15" t="str">
        <f aca="false">IF(C15="","",IF(C15&lt;$C$7,"1. barem",IF(C15&lt;$C$9,"2. barem","Desi ücreti")))</f>
        <v>2. barem</v>
      </c>
      <c r="I15" s="16" t="n">
        <f aca="false">IF(C15="","",IF(C15&lt;$C$7,$C$8,IF(C15&lt;$C$9,$C$10,D15)))</f>
        <v>110</v>
      </c>
      <c r="J15" s="16" t="n">
        <f aca="false">IF(C15="","",ROUND(C15-C15*E15-I15-F15-G15,2))</f>
        <v>2.21</v>
      </c>
      <c r="K15" s="16" t="n">
        <f aca="false">IF(C15="","",IF(AND(C15&lt;$C$9,C15&gt;=$C$9*(1-$C$11)),$C$9,IF(AND(C15&gt;=$C$9,C15&lt;$C$9*(1+$C$11)),$C$9-0.01,IF(AND(C15&lt;$C$7,C15&gt;=$C$7*(1-$C$11)),$C$7,IF(AND(C15&gt;=$C$7,C15&lt;$C$7*(1+$C$11)),$C$7-0.01,"")))))</f>
        <v>350</v>
      </c>
      <c r="L15" s="16" t="n">
        <f aca="false">IF(C15="","",IF(K15="","",IF(K15&lt;$C$7,$C$8,IF(K15&lt;$C$9,$C$10,D15))))</f>
        <v>85</v>
      </c>
      <c r="M15" s="16" t="n">
        <f aca="false">IF(C15="","",IF(K15="","",ROUND(K15-K15*E15-L15-F15-G15,2)))</f>
        <v>35.31</v>
      </c>
      <c r="N15" s="16" t="n">
        <f aca="false">IF(C15="","",IF(K15="","",M15-J15))</f>
        <v>33.1</v>
      </c>
      <c r="O15" s="17" t="str">
        <f aca="false">IF(C15="","",IF(K15="","Eşikten uzak",IF(N15&gt;0,IF(K15&gt;C15,"Fiyatı eşiğe çıkarmak daha kârlı","Fiyatı eşiğin altına indirmek daha kârlı"),"Şu anki fiyat daha kârlı")))</f>
        <v>Fiyatı eşiğe çıkarmak daha kârlı</v>
      </c>
    </row>
    <row r="16" customFormat="false" ht="18" hidden="false" customHeight="false" outlineLevel="0" collapsed="false">
      <c r="A16" s="12" t="s">
        <v>31</v>
      </c>
      <c r="B16" s="13" t="s">
        <v>32</v>
      </c>
      <c r="C16" s="7" t="n">
        <v>520</v>
      </c>
      <c r="D16" s="7" t="n">
        <v>95</v>
      </c>
      <c r="E16" s="14" t="n">
        <v>0.19</v>
      </c>
      <c r="F16" s="7" t="n">
        <v>13.19</v>
      </c>
      <c r="G16" s="7" t="n">
        <v>260</v>
      </c>
      <c r="H16" s="15" t="str">
        <f aca="false">IF(C16="","",IF(C16&lt;$C$7,"1. barem",IF(C16&lt;$C$9,"2. barem","Desi ücreti")))</f>
        <v>Desi ücreti</v>
      </c>
      <c r="I16" s="16" t="n">
        <f aca="false">IF(C16="","",IF(C16&lt;$C$7,$C$8,IF(C16&lt;$C$9,$C$10,D16)))</f>
        <v>95</v>
      </c>
      <c r="J16" s="16" t="n">
        <f aca="false">IF(C16="","",ROUND(C16-C16*E16-I16-F16-G16,2))</f>
        <v>53.01</v>
      </c>
      <c r="K16" s="16" t="str">
        <f aca="false">IF(C16="","",IF(AND(C16&lt;$C$9,C16&gt;=$C$9*(1-$C$11)),$C$9,IF(AND(C16&gt;=$C$9,C16&lt;$C$9*(1+$C$11)),$C$9-0.01,IF(AND(C16&lt;$C$7,C16&gt;=$C$7*(1-$C$11)),$C$7,IF(AND(C16&gt;=$C$7,C16&lt;$C$7*(1+$C$11)),$C$7-0.01,"")))))</f>
        <v/>
      </c>
      <c r="L16" s="16" t="str">
        <f aca="false">IF(C16="","",IF(K16="","",IF(K16&lt;$C$7,$C$8,IF(K16&lt;$C$9,$C$10,D16))))</f>
        <v/>
      </c>
      <c r="M16" s="16" t="str">
        <f aca="false">IF(C16="","",IF(K16="","",ROUND(K16-K16*E16-L16-F16-G16,2)))</f>
        <v/>
      </c>
      <c r="N16" s="16" t="str">
        <f aca="false">IF(C16="","",IF(K16="","",M16-J16))</f>
        <v/>
      </c>
      <c r="O16" s="17" t="str">
        <f aca="false">IF(C16="","",IF(K16="","Eşikten uzak",IF(N16&gt;0,IF(K16&gt;C16,"Fiyatı eşiğe çıkarmak daha kârlı","Fiyatı eşiğin altına indirmek daha kârlı"),"Şu anki fiyat daha kârlı")))</f>
        <v>Eşikten uzak</v>
      </c>
    </row>
    <row r="17" customFormat="false" ht="18" hidden="false" customHeight="false" outlineLevel="0" collapsed="false">
      <c r="A17" s="12"/>
      <c r="B17" s="13"/>
      <c r="C17" s="7"/>
      <c r="D17" s="7"/>
      <c r="E17" s="14"/>
      <c r="F17" s="7"/>
      <c r="G17" s="7"/>
      <c r="H17" s="15" t="str">
        <f aca="false">IF(C17="","",IF(C17&lt;$C$7,"1. barem",IF(C17&lt;$C$9,"2. barem","Desi ücreti")))</f>
        <v/>
      </c>
      <c r="I17" s="16" t="str">
        <f aca="false">IF(C17="","",IF(C17&lt;$C$7,$C$8,IF(C17&lt;$C$9,$C$10,D17)))</f>
        <v/>
      </c>
      <c r="J17" s="16" t="str">
        <f aca="false">IF(C17="","",ROUND(C17-C17*E17-I17-F17-G17,2))</f>
        <v/>
      </c>
      <c r="K17" s="16" t="str">
        <f aca="false">IF(C17="","",IF(AND(C17&lt;$C$9,C17&gt;=$C$9*(1-$C$11)),$C$9,IF(AND(C17&gt;=$C$9,C17&lt;$C$9*(1+$C$11)),$C$9-0.01,IF(AND(C17&lt;$C$7,C17&gt;=$C$7*(1-$C$11)),$C$7,IF(AND(C17&gt;=$C$7,C17&lt;$C$7*(1+$C$11)),$C$7-0.01,"")))))</f>
        <v/>
      </c>
      <c r="L17" s="16" t="str">
        <f aca="false">IF(C17="","",IF(K17="","",IF(K17&lt;$C$7,$C$8,IF(K17&lt;$C$9,$C$10,D17))))</f>
        <v/>
      </c>
      <c r="M17" s="16" t="str">
        <f aca="false">IF(C17="","",IF(K17="","",ROUND(K17-K17*E17-L17-F17-G17,2)))</f>
        <v/>
      </c>
      <c r="N17" s="16" t="str">
        <f aca="false">IF(C17="","",IF(K17="","",M17-J17))</f>
        <v/>
      </c>
      <c r="O17" s="17" t="str">
        <f aca="false">IF(C17="","",IF(K17="","Eşikten uzak",IF(N17&gt;0,IF(K17&gt;C17,"Fiyatı eşiğe çıkarmak daha kârlı","Fiyatı eşiğin altına indirmek daha kârlı"),"Şu anki fiyat daha kârlı")))</f>
        <v/>
      </c>
    </row>
    <row r="18" customFormat="false" ht="18" hidden="false" customHeight="false" outlineLevel="0" collapsed="false">
      <c r="A18" s="12"/>
      <c r="B18" s="13"/>
      <c r="C18" s="7"/>
      <c r="D18" s="7"/>
      <c r="E18" s="14"/>
      <c r="F18" s="7"/>
      <c r="G18" s="7"/>
      <c r="H18" s="15" t="str">
        <f aca="false">IF(C18="","",IF(C18&lt;$C$7,"1. barem",IF(C18&lt;$C$9,"2. barem","Desi ücreti")))</f>
        <v/>
      </c>
      <c r="I18" s="16" t="str">
        <f aca="false">IF(C18="","",IF(C18&lt;$C$7,$C$8,IF(C18&lt;$C$9,$C$10,D18)))</f>
        <v/>
      </c>
      <c r="J18" s="16" t="str">
        <f aca="false">IF(C18="","",ROUND(C18-C18*E18-I18-F18-G18,2))</f>
        <v/>
      </c>
      <c r="K18" s="16" t="str">
        <f aca="false">IF(C18="","",IF(AND(C18&lt;$C$9,C18&gt;=$C$9*(1-$C$11)),$C$9,IF(AND(C18&gt;=$C$9,C18&lt;$C$9*(1+$C$11)),$C$9-0.01,IF(AND(C18&lt;$C$7,C18&gt;=$C$7*(1-$C$11)),$C$7,IF(AND(C18&gt;=$C$7,C18&lt;$C$7*(1+$C$11)),$C$7-0.01,"")))))</f>
        <v/>
      </c>
      <c r="L18" s="16" t="str">
        <f aca="false">IF(C18="","",IF(K18="","",IF(K18&lt;$C$7,$C$8,IF(K18&lt;$C$9,$C$10,D18))))</f>
        <v/>
      </c>
      <c r="M18" s="16" t="str">
        <f aca="false">IF(C18="","",IF(K18="","",ROUND(K18-K18*E18-L18-F18-G18,2)))</f>
        <v/>
      </c>
      <c r="N18" s="16" t="str">
        <f aca="false">IF(C18="","",IF(K18="","",M18-J18))</f>
        <v/>
      </c>
      <c r="O18" s="17" t="str">
        <f aca="false">IF(C18="","",IF(K18="","Eşikten uzak",IF(N18&gt;0,IF(K18&gt;C18,"Fiyatı eşiğe çıkarmak daha kârlı","Fiyatı eşiğin altına indirmek daha kârlı"),"Şu anki fiyat daha kârlı")))</f>
        <v/>
      </c>
    </row>
    <row r="19" customFormat="false" ht="18" hidden="false" customHeight="false" outlineLevel="0" collapsed="false">
      <c r="A19" s="12"/>
      <c r="B19" s="13"/>
      <c r="C19" s="7"/>
      <c r="D19" s="7"/>
      <c r="E19" s="14"/>
      <c r="F19" s="7"/>
      <c r="G19" s="7"/>
      <c r="H19" s="15" t="str">
        <f aca="false">IF(C19="","",IF(C19&lt;$C$7,"1. barem",IF(C19&lt;$C$9,"2. barem","Desi ücreti")))</f>
        <v/>
      </c>
      <c r="I19" s="16" t="str">
        <f aca="false">IF(C19="","",IF(C19&lt;$C$7,$C$8,IF(C19&lt;$C$9,$C$10,D19)))</f>
        <v/>
      </c>
      <c r="J19" s="16" t="str">
        <f aca="false">IF(C19="","",ROUND(C19-C19*E19-I19-F19-G19,2))</f>
        <v/>
      </c>
      <c r="K19" s="16" t="str">
        <f aca="false">IF(C19="","",IF(AND(C19&lt;$C$9,C19&gt;=$C$9*(1-$C$11)),$C$9,IF(AND(C19&gt;=$C$9,C19&lt;$C$9*(1+$C$11)),$C$9-0.01,IF(AND(C19&lt;$C$7,C19&gt;=$C$7*(1-$C$11)),$C$7,IF(AND(C19&gt;=$C$7,C19&lt;$C$7*(1+$C$11)),$C$7-0.01,"")))))</f>
        <v/>
      </c>
      <c r="L19" s="16" t="str">
        <f aca="false">IF(C19="","",IF(K19="","",IF(K19&lt;$C$7,$C$8,IF(K19&lt;$C$9,$C$10,D19))))</f>
        <v/>
      </c>
      <c r="M19" s="16" t="str">
        <f aca="false">IF(C19="","",IF(K19="","",ROUND(K19-K19*E19-L19-F19-G19,2)))</f>
        <v/>
      </c>
      <c r="N19" s="16" t="str">
        <f aca="false">IF(C19="","",IF(K19="","",M19-J19))</f>
        <v/>
      </c>
      <c r="O19" s="17" t="str">
        <f aca="false">IF(C19="","",IF(K19="","Eşikten uzak",IF(N19&gt;0,IF(K19&gt;C19,"Fiyatı eşiğe çıkarmak daha kârlı","Fiyatı eşiğin altına indirmek daha kârlı"),"Şu anki fiyat daha kârlı")))</f>
        <v/>
      </c>
    </row>
    <row r="20" customFormat="false" ht="18" hidden="false" customHeight="false" outlineLevel="0" collapsed="false">
      <c r="A20" s="12"/>
      <c r="B20" s="13"/>
      <c r="C20" s="7"/>
      <c r="D20" s="7"/>
      <c r="E20" s="14"/>
      <c r="F20" s="7"/>
      <c r="G20" s="7"/>
      <c r="H20" s="15" t="str">
        <f aca="false">IF(C20="","",IF(C20&lt;$C$7,"1. barem",IF(C20&lt;$C$9,"2. barem","Desi ücreti")))</f>
        <v/>
      </c>
      <c r="I20" s="16" t="str">
        <f aca="false">IF(C20="","",IF(C20&lt;$C$7,$C$8,IF(C20&lt;$C$9,$C$10,D20)))</f>
        <v/>
      </c>
      <c r="J20" s="16" t="str">
        <f aca="false">IF(C20="","",ROUND(C20-C20*E20-I20-F20-G20,2))</f>
        <v/>
      </c>
      <c r="K20" s="16" t="str">
        <f aca="false">IF(C20="","",IF(AND(C20&lt;$C$9,C20&gt;=$C$9*(1-$C$11)),$C$9,IF(AND(C20&gt;=$C$9,C20&lt;$C$9*(1+$C$11)),$C$9-0.01,IF(AND(C20&lt;$C$7,C20&gt;=$C$7*(1-$C$11)),$C$7,IF(AND(C20&gt;=$C$7,C20&lt;$C$7*(1+$C$11)),$C$7-0.01,"")))))</f>
        <v/>
      </c>
      <c r="L20" s="16" t="str">
        <f aca="false">IF(C20="","",IF(K20="","",IF(K20&lt;$C$7,$C$8,IF(K20&lt;$C$9,$C$10,D20))))</f>
        <v/>
      </c>
      <c r="M20" s="16" t="str">
        <f aca="false">IF(C20="","",IF(K20="","",ROUND(K20-K20*E20-L20-F20-G20,2)))</f>
        <v/>
      </c>
      <c r="N20" s="16" t="str">
        <f aca="false">IF(C20="","",IF(K20="","",M20-J20))</f>
        <v/>
      </c>
      <c r="O20" s="17" t="str">
        <f aca="false">IF(C20="","",IF(K20="","Eşikten uzak",IF(N20&gt;0,IF(K20&gt;C20,"Fiyatı eşiğe çıkarmak daha kârlı","Fiyatı eşiğin altına indirmek daha kârlı"),"Şu anki fiyat daha kârlı")))</f>
        <v/>
      </c>
    </row>
    <row r="21" customFormat="false" ht="18" hidden="false" customHeight="false" outlineLevel="0" collapsed="false">
      <c r="A21" s="12"/>
      <c r="B21" s="13"/>
      <c r="C21" s="7"/>
      <c r="D21" s="7"/>
      <c r="E21" s="14"/>
      <c r="F21" s="7"/>
      <c r="G21" s="7"/>
      <c r="H21" s="15" t="str">
        <f aca="false">IF(C21="","",IF(C21&lt;$C$7,"1. barem",IF(C21&lt;$C$9,"2. barem","Desi ücreti")))</f>
        <v/>
      </c>
      <c r="I21" s="16" t="str">
        <f aca="false">IF(C21="","",IF(C21&lt;$C$7,$C$8,IF(C21&lt;$C$9,$C$10,D21)))</f>
        <v/>
      </c>
      <c r="J21" s="16" t="str">
        <f aca="false">IF(C21="","",ROUND(C21-C21*E21-I21-F21-G21,2))</f>
        <v/>
      </c>
      <c r="K21" s="16" t="str">
        <f aca="false">IF(C21="","",IF(AND(C21&lt;$C$9,C21&gt;=$C$9*(1-$C$11)),$C$9,IF(AND(C21&gt;=$C$9,C21&lt;$C$9*(1+$C$11)),$C$9-0.01,IF(AND(C21&lt;$C$7,C21&gt;=$C$7*(1-$C$11)),$C$7,IF(AND(C21&gt;=$C$7,C21&lt;$C$7*(1+$C$11)),$C$7-0.01,"")))))</f>
        <v/>
      </c>
      <c r="L21" s="16" t="str">
        <f aca="false">IF(C21="","",IF(K21="","",IF(K21&lt;$C$7,$C$8,IF(K21&lt;$C$9,$C$10,D21))))</f>
        <v/>
      </c>
      <c r="M21" s="16" t="str">
        <f aca="false">IF(C21="","",IF(K21="","",ROUND(K21-K21*E21-L21-F21-G21,2)))</f>
        <v/>
      </c>
      <c r="N21" s="16" t="str">
        <f aca="false">IF(C21="","",IF(K21="","",M21-J21))</f>
        <v/>
      </c>
      <c r="O21" s="17" t="str">
        <f aca="false">IF(C21="","",IF(K21="","Eşikten uzak",IF(N21&gt;0,IF(K21&gt;C21,"Fiyatı eşiğe çıkarmak daha kârlı","Fiyatı eşiğin altına indirmek daha kârlı"),"Şu anki fiyat daha kârlı")))</f>
        <v/>
      </c>
    </row>
    <row r="22" customFormat="false" ht="18" hidden="false" customHeight="false" outlineLevel="0" collapsed="false">
      <c r="A22" s="12"/>
      <c r="B22" s="13"/>
      <c r="C22" s="7"/>
      <c r="D22" s="7"/>
      <c r="E22" s="14"/>
      <c r="F22" s="7"/>
      <c r="G22" s="7"/>
      <c r="H22" s="15" t="str">
        <f aca="false">IF(C22="","",IF(C22&lt;$C$7,"1. barem",IF(C22&lt;$C$9,"2. barem","Desi ücreti")))</f>
        <v/>
      </c>
      <c r="I22" s="16" t="str">
        <f aca="false">IF(C22="","",IF(C22&lt;$C$7,$C$8,IF(C22&lt;$C$9,$C$10,D22)))</f>
        <v/>
      </c>
      <c r="J22" s="16" t="str">
        <f aca="false">IF(C22="","",ROUND(C22-C22*E22-I22-F22-G22,2))</f>
        <v/>
      </c>
      <c r="K22" s="16" t="str">
        <f aca="false">IF(C22="","",IF(AND(C22&lt;$C$9,C22&gt;=$C$9*(1-$C$11)),$C$9,IF(AND(C22&gt;=$C$9,C22&lt;$C$9*(1+$C$11)),$C$9-0.01,IF(AND(C22&lt;$C$7,C22&gt;=$C$7*(1-$C$11)),$C$7,IF(AND(C22&gt;=$C$7,C22&lt;$C$7*(1+$C$11)),$C$7-0.01,"")))))</f>
        <v/>
      </c>
      <c r="L22" s="16" t="str">
        <f aca="false">IF(C22="","",IF(K22="","",IF(K22&lt;$C$7,$C$8,IF(K22&lt;$C$9,$C$10,D22))))</f>
        <v/>
      </c>
      <c r="M22" s="16" t="str">
        <f aca="false">IF(C22="","",IF(K22="","",ROUND(K22-K22*E22-L22-F22-G22,2)))</f>
        <v/>
      </c>
      <c r="N22" s="16" t="str">
        <f aca="false">IF(C22="","",IF(K22="","",M22-J22))</f>
        <v/>
      </c>
      <c r="O22" s="17" t="str">
        <f aca="false">IF(C22="","",IF(K22="","Eşikten uzak",IF(N22&gt;0,IF(K22&gt;C22,"Fiyatı eşiğe çıkarmak daha kârlı","Fiyatı eşiğin altına indirmek daha kârlı"),"Şu anki fiyat daha kârlı")))</f>
        <v/>
      </c>
    </row>
    <row r="23" customFormat="false" ht="18" hidden="false" customHeight="false" outlineLevel="0" collapsed="false">
      <c r="A23" s="12"/>
      <c r="B23" s="13"/>
      <c r="C23" s="7"/>
      <c r="D23" s="7"/>
      <c r="E23" s="14"/>
      <c r="F23" s="7"/>
      <c r="G23" s="7"/>
      <c r="H23" s="15" t="str">
        <f aca="false">IF(C23="","",IF(C23&lt;$C$7,"1. barem",IF(C23&lt;$C$9,"2. barem","Desi ücreti")))</f>
        <v/>
      </c>
      <c r="I23" s="16" t="str">
        <f aca="false">IF(C23="","",IF(C23&lt;$C$7,$C$8,IF(C23&lt;$C$9,$C$10,D23)))</f>
        <v/>
      </c>
      <c r="J23" s="16" t="str">
        <f aca="false">IF(C23="","",ROUND(C23-C23*E23-I23-F23-G23,2))</f>
        <v/>
      </c>
      <c r="K23" s="16" t="str">
        <f aca="false">IF(C23="","",IF(AND(C23&lt;$C$9,C23&gt;=$C$9*(1-$C$11)),$C$9,IF(AND(C23&gt;=$C$9,C23&lt;$C$9*(1+$C$11)),$C$9-0.01,IF(AND(C23&lt;$C$7,C23&gt;=$C$7*(1-$C$11)),$C$7,IF(AND(C23&gt;=$C$7,C23&lt;$C$7*(1+$C$11)),$C$7-0.01,"")))))</f>
        <v/>
      </c>
      <c r="L23" s="16" t="str">
        <f aca="false">IF(C23="","",IF(K23="","",IF(K23&lt;$C$7,$C$8,IF(K23&lt;$C$9,$C$10,D23))))</f>
        <v/>
      </c>
      <c r="M23" s="16" t="str">
        <f aca="false">IF(C23="","",IF(K23="","",ROUND(K23-K23*E23-L23-F23-G23,2)))</f>
        <v/>
      </c>
      <c r="N23" s="16" t="str">
        <f aca="false">IF(C23="","",IF(K23="","",M23-J23))</f>
        <v/>
      </c>
      <c r="O23" s="17" t="str">
        <f aca="false">IF(C23="","",IF(K23="","Eşikten uzak",IF(N23&gt;0,IF(K23&gt;C23,"Fiyatı eşiğe çıkarmak daha kârlı","Fiyatı eşiğin altına indirmek daha kârlı"),"Şu anki fiyat daha kârlı")))</f>
        <v/>
      </c>
    </row>
    <row r="24" customFormat="false" ht="18" hidden="false" customHeight="false" outlineLevel="0" collapsed="false">
      <c r="A24" s="12"/>
      <c r="B24" s="13"/>
      <c r="C24" s="7"/>
      <c r="D24" s="7"/>
      <c r="E24" s="14"/>
      <c r="F24" s="7"/>
      <c r="G24" s="7"/>
      <c r="H24" s="15" t="str">
        <f aca="false">IF(C24="","",IF(C24&lt;$C$7,"1. barem",IF(C24&lt;$C$9,"2. barem","Desi ücreti")))</f>
        <v/>
      </c>
      <c r="I24" s="16" t="str">
        <f aca="false">IF(C24="","",IF(C24&lt;$C$7,$C$8,IF(C24&lt;$C$9,$C$10,D24)))</f>
        <v/>
      </c>
      <c r="J24" s="16" t="str">
        <f aca="false">IF(C24="","",ROUND(C24-C24*E24-I24-F24-G24,2))</f>
        <v/>
      </c>
      <c r="K24" s="16" t="str">
        <f aca="false">IF(C24="","",IF(AND(C24&lt;$C$9,C24&gt;=$C$9*(1-$C$11)),$C$9,IF(AND(C24&gt;=$C$9,C24&lt;$C$9*(1+$C$11)),$C$9-0.01,IF(AND(C24&lt;$C$7,C24&gt;=$C$7*(1-$C$11)),$C$7,IF(AND(C24&gt;=$C$7,C24&lt;$C$7*(1+$C$11)),$C$7-0.01,"")))))</f>
        <v/>
      </c>
      <c r="L24" s="16" t="str">
        <f aca="false">IF(C24="","",IF(K24="","",IF(K24&lt;$C$7,$C$8,IF(K24&lt;$C$9,$C$10,D24))))</f>
        <v/>
      </c>
      <c r="M24" s="16" t="str">
        <f aca="false">IF(C24="","",IF(K24="","",ROUND(K24-K24*E24-L24-F24-G24,2)))</f>
        <v/>
      </c>
      <c r="N24" s="16" t="str">
        <f aca="false">IF(C24="","",IF(K24="","",M24-J24))</f>
        <v/>
      </c>
      <c r="O24" s="17" t="str">
        <f aca="false">IF(C24="","",IF(K24="","Eşikten uzak",IF(N24&gt;0,IF(K24&gt;C24,"Fiyatı eşiğe çıkarmak daha kârlı","Fiyatı eşiğin altına indirmek daha kârlı"),"Şu anki fiyat daha kârlı")))</f>
        <v/>
      </c>
    </row>
    <row r="25" customFormat="false" ht="18" hidden="false" customHeight="false" outlineLevel="0" collapsed="false">
      <c r="A25" s="12"/>
      <c r="B25" s="13"/>
      <c r="C25" s="7"/>
      <c r="D25" s="7"/>
      <c r="E25" s="14"/>
      <c r="F25" s="7"/>
      <c r="G25" s="7"/>
      <c r="H25" s="15" t="str">
        <f aca="false">IF(C25="","",IF(C25&lt;$C$7,"1. barem",IF(C25&lt;$C$9,"2. barem","Desi ücreti")))</f>
        <v/>
      </c>
      <c r="I25" s="16" t="str">
        <f aca="false">IF(C25="","",IF(C25&lt;$C$7,$C$8,IF(C25&lt;$C$9,$C$10,D25)))</f>
        <v/>
      </c>
      <c r="J25" s="16" t="str">
        <f aca="false">IF(C25="","",ROUND(C25-C25*E25-I25-F25-G25,2))</f>
        <v/>
      </c>
      <c r="K25" s="16" t="str">
        <f aca="false">IF(C25="","",IF(AND(C25&lt;$C$9,C25&gt;=$C$9*(1-$C$11)),$C$9,IF(AND(C25&gt;=$C$9,C25&lt;$C$9*(1+$C$11)),$C$9-0.01,IF(AND(C25&lt;$C$7,C25&gt;=$C$7*(1-$C$11)),$C$7,IF(AND(C25&gt;=$C$7,C25&lt;$C$7*(1+$C$11)),$C$7-0.01,"")))))</f>
        <v/>
      </c>
      <c r="L25" s="16" t="str">
        <f aca="false">IF(C25="","",IF(K25="","",IF(K25&lt;$C$7,$C$8,IF(K25&lt;$C$9,$C$10,D25))))</f>
        <v/>
      </c>
      <c r="M25" s="16" t="str">
        <f aca="false">IF(C25="","",IF(K25="","",ROUND(K25-K25*E25-L25-F25-G25,2)))</f>
        <v/>
      </c>
      <c r="N25" s="16" t="str">
        <f aca="false">IF(C25="","",IF(K25="","",M25-J25))</f>
        <v/>
      </c>
      <c r="O25" s="17" t="str">
        <f aca="false">IF(C25="","",IF(K25="","Eşikten uzak",IF(N25&gt;0,IF(K25&gt;C25,"Fiyatı eşiğe çıkarmak daha kârlı","Fiyatı eşiğin altına indirmek daha kârlı"),"Şu anki fiyat daha kârlı")))</f>
        <v/>
      </c>
    </row>
    <row r="26" customFormat="false" ht="18" hidden="false" customHeight="false" outlineLevel="0" collapsed="false">
      <c r="A26" s="12"/>
      <c r="B26" s="13"/>
      <c r="C26" s="7"/>
      <c r="D26" s="7"/>
      <c r="E26" s="14"/>
      <c r="F26" s="7"/>
      <c r="G26" s="7"/>
      <c r="H26" s="15" t="str">
        <f aca="false">IF(C26="","",IF(C26&lt;$C$7,"1. barem",IF(C26&lt;$C$9,"2. barem","Desi ücreti")))</f>
        <v/>
      </c>
      <c r="I26" s="16" t="str">
        <f aca="false">IF(C26="","",IF(C26&lt;$C$7,$C$8,IF(C26&lt;$C$9,$C$10,D26)))</f>
        <v/>
      </c>
      <c r="J26" s="16" t="str">
        <f aca="false">IF(C26="","",ROUND(C26-C26*E26-I26-F26-G26,2))</f>
        <v/>
      </c>
      <c r="K26" s="16" t="str">
        <f aca="false">IF(C26="","",IF(AND(C26&lt;$C$9,C26&gt;=$C$9*(1-$C$11)),$C$9,IF(AND(C26&gt;=$C$9,C26&lt;$C$9*(1+$C$11)),$C$9-0.01,IF(AND(C26&lt;$C$7,C26&gt;=$C$7*(1-$C$11)),$C$7,IF(AND(C26&gt;=$C$7,C26&lt;$C$7*(1+$C$11)),$C$7-0.01,"")))))</f>
        <v/>
      </c>
      <c r="L26" s="16" t="str">
        <f aca="false">IF(C26="","",IF(K26="","",IF(K26&lt;$C$7,$C$8,IF(K26&lt;$C$9,$C$10,D26))))</f>
        <v/>
      </c>
      <c r="M26" s="16" t="str">
        <f aca="false">IF(C26="","",IF(K26="","",ROUND(K26-K26*E26-L26-F26-G26,2)))</f>
        <v/>
      </c>
      <c r="N26" s="16" t="str">
        <f aca="false">IF(C26="","",IF(K26="","",M26-J26))</f>
        <v/>
      </c>
      <c r="O26" s="17" t="str">
        <f aca="false">IF(C26="","",IF(K26="","Eşikten uzak",IF(N26&gt;0,IF(K26&gt;C26,"Fiyatı eşiğe çıkarmak daha kârlı","Fiyatı eşiğin altına indirmek daha kârlı"),"Şu anki fiyat daha kârlı")))</f>
        <v/>
      </c>
    </row>
    <row r="27" customFormat="false" ht="18" hidden="false" customHeight="false" outlineLevel="0" collapsed="false">
      <c r="A27" s="12"/>
      <c r="B27" s="13"/>
      <c r="C27" s="7"/>
      <c r="D27" s="7"/>
      <c r="E27" s="14"/>
      <c r="F27" s="7"/>
      <c r="G27" s="7"/>
      <c r="H27" s="15" t="str">
        <f aca="false">IF(C27="","",IF(C27&lt;$C$7,"1. barem",IF(C27&lt;$C$9,"2. barem","Desi ücreti")))</f>
        <v/>
      </c>
      <c r="I27" s="16" t="str">
        <f aca="false">IF(C27="","",IF(C27&lt;$C$7,$C$8,IF(C27&lt;$C$9,$C$10,D27)))</f>
        <v/>
      </c>
      <c r="J27" s="16" t="str">
        <f aca="false">IF(C27="","",ROUND(C27-C27*E27-I27-F27-G27,2))</f>
        <v/>
      </c>
      <c r="K27" s="16" t="str">
        <f aca="false">IF(C27="","",IF(AND(C27&lt;$C$9,C27&gt;=$C$9*(1-$C$11)),$C$9,IF(AND(C27&gt;=$C$9,C27&lt;$C$9*(1+$C$11)),$C$9-0.01,IF(AND(C27&lt;$C$7,C27&gt;=$C$7*(1-$C$11)),$C$7,IF(AND(C27&gt;=$C$7,C27&lt;$C$7*(1+$C$11)),$C$7-0.01,"")))))</f>
        <v/>
      </c>
      <c r="L27" s="16" t="str">
        <f aca="false">IF(C27="","",IF(K27="","",IF(K27&lt;$C$7,$C$8,IF(K27&lt;$C$9,$C$10,D27))))</f>
        <v/>
      </c>
      <c r="M27" s="16" t="str">
        <f aca="false">IF(C27="","",IF(K27="","",ROUND(K27-K27*E27-L27-F27-G27,2)))</f>
        <v/>
      </c>
      <c r="N27" s="16" t="str">
        <f aca="false">IF(C27="","",IF(K27="","",M27-J27))</f>
        <v/>
      </c>
      <c r="O27" s="17" t="str">
        <f aca="false">IF(C27="","",IF(K27="","Eşikten uzak",IF(N27&gt;0,IF(K27&gt;C27,"Fiyatı eşiğe çıkarmak daha kârlı","Fiyatı eşiğin altına indirmek daha kârlı"),"Şu anki fiyat daha kârlı")))</f>
        <v/>
      </c>
    </row>
    <row r="28" customFormat="false" ht="18" hidden="false" customHeight="false" outlineLevel="0" collapsed="false">
      <c r="A28" s="12"/>
      <c r="B28" s="13"/>
      <c r="C28" s="7"/>
      <c r="D28" s="7"/>
      <c r="E28" s="14"/>
      <c r="F28" s="7"/>
      <c r="G28" s="7"/>
      <c r="H28" s="15" t="str">
        <f aca="false">IF(C28="","",IF(C28&lt;$C$7,"1. barem",IF(C28&lt;$C$9,"2. barem","Desi ücreti")))</f>
        <v/>
      </c>
      <c r="I28" s="16" t="str">
        <f aca="false">IF(C28="","",IF(C28&lt;$C$7,$C$8,IF(C28&lt;$C$9,$C$10,D28)))</f>
        <v/>
      </c>
      <c r="J28" s="16" t="str">
        <f aca="false">IF(C28="","",ROUND(C28-C28*E28-I28-F28-G28,2))</f>
        <v/>
      </c>
      <c r="K28" s="16" t="str">
        <f aca="false">IF(C28="","",IF(AND(C28&lt;$C$9,C28&gt;=$C$9*(1-$C$11)),$C$9,IF(AND(C28&gt;=$C$9,C28&lt;$C$9*(1+$C$11)),$C$9-0.01,IF(AND(C28&lt;$C$7,C28&gt;=$C$7*(1-$C$11)),$C$7,IF(AND(C28&gt;=$C$7,C28&lt;$C$7*(1+$C$11)),$C$7-0.01,"")))))</f>
        <v/>
      </c>
      <c r="L28" s="16" t="str">
        <f aca="false">IF(C28="","",IF(K28="","",IF(K28&lt;$C$7,$C$8,IF(K28&lt;$C$9,$C$10,D28))))</f>
        <v/>
      </c>
      <c r="M28" s="16" t="str">
        <f aca="false">IF(C28="","",IF(K28="","",ROUND(K28-K28*E28-L28-F28-G28,2)))</f>
        <v/>
      </c>
      <c r="N28" s="16" t="str">
        <f aca="false">IF(C28="","",IF(K28="","",M28-J28))</f>
        <v/>
      </c>
      <c r="O28" s="17" t="str">
        <f aca="false">IF(C28="","",IF(K28="","Eşikten uzak",IF(N28&gt;0,IF(K28&gt;C28,"Fiyatı eşiğe çıkarmak daha kârlı","Fiyatı eşiğin altına indirmek daha kârlı"),"Şu anki fiyat daha kârlı")))</f>
        <v/>
      </c>
    </row>
    <row r="30" customFormat="false" ht="18" hidden="false" customHeight="false" outlineLevel="0" collapsed="false">
      <c r="A30" s="18" t="s">
        <v>33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customFormat="false" ht="15.75" hidden="false" customHeight="true" outlineLevel="0" collapsed="false">
      <c r="A31" s="19" t="s">
        <v>34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customFormat="false" ht="30" hidden="false" customHeight="true" outlineLevel="0" collapsed="false">
      <c r="A32" s="19" t="s">
        <v>35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customFormat="false" ht="30" hidden="false" customHeight="true" outlineLevel="0" collapsed="false">
      <c r="A33" s="19" t="s">
        <v>36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customFormat="false" ht="15.75" hidden="false" customHeight="true" outlineLevel="0" collapsed="false">
      <c r="A34" s="19" t="s">
        <v>37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6" customFormat="false" ht="27.75" hidden="false" customHeight="true" outlineLevel="0" collapsed="false">
      <c r="A36" s="20" t="s">
        <v>38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</sheetData>
  <mergeCells count="21">
    <mergeCell ref="B1:O1"/>
    <mergeCell ref="B2:O2"/>
    <mergeCell ref="A3:O3"/>
    <mergeCell ref="A4:O4"/>
    <mergeCell ref="A6:O6"/>
    <mergeCell ref="A7:B7"/>
    <mergeCell ref="D7:O7"/>
    <mergeCell ref="A8:B8"/>
    <mergeCell ref="D8:O8"/>
    <mergeCell ref="A9:B9"/>
    <mergeCell ref="D9:O9"/>
    <mergeCell ref="A10:B10"/>
    <mergeCell ref="D10:O10"/>
    <mergeCell ref="A11:B11"/>
    <mergeCell ref="D11:O11"/>
    <mergeCell ref="A30:O30"/>
    <mergeCell ref="A31:O31"/>
    <mergeCell ref="A32:O32"/>
    <mergeCell ref="A33:O33"/>
    <mergeCell ref="A34:O34"/>
    <mergeCell ref="A36:O36"/>
  </mergeCells>
  <conditionalFormatting sqref="J14:J28">
    <cfRule type="expression" priority="2" aboveAverage="0" equalAverage="0" bottom="0" percent="0" rank="0" text="" dxfId="0">
      <formula>AND(ISNUMBER(J14),J14&lt;0)</formula>
    </cfRule>
  </conditionalFormatting>
  <conditionalFormatting sqref="M14:M28">
    <cfRule type="expression" priority="3" aboveAverage="0" equalAverage="0" bottom="0" percent="0" rank="0" text="" dxfId="1">
      <formula>AND(ISNUMBER(M14),M14&lt;0)</formula>
    </cfRule>
  </conditionalFormatting>
  <hyperlinks>
    <hyperlink ref="A36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Kargo baremi kontrol tablosu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2026-10-19T16:10:27Z</dcterms:created>
  <dc:creator>Netkadran</dc:creator>
  <dc:description/>
  <dc:language>tr-TR</dc:language>
  <cp:lastModifiedBy>Unknown</cp:lastModifiedBy>
  <dcterms:modified xsi:type="dcterms:W3CDTF">2026-10-19T16:10:27Z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