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İndirim kârı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<sst xmlns="http://schemas.openxmlformats.org/spreadsheetml/2006/main" count="41" uniqueCount="40">
  <si>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Netkadran · ücretsiz kaynak</t>
  </si>
  <si>
    <t xml:space="preserve">İndirim kâr tablosu</t>
  </si>
  <si>
    <t xml:space="preserve">İndirim yüzdesini yaz; ürünün normal ve indirimli fiyattaki net kârı yan yana çıksın. İndirim satıştan değil kârdan düşer: komisyon yeni fiyattan hesaplanır, kargo ve maliyet aynı kalır.</t>
  </si>
  <si>
    <t xml:space="preserve">MALİ MÜŞAVİR ONAYI BEKLİYOR — TASLAK. Vergi oranlarını ve kurallarını kullanmadan önce mali müşavirine teyit ettir. Dayandığı mevzuat: tablonun altında.</t>
  </si>
  <si>
    <r>
      <rPr>
        <b val="true"/>
        <sz val="9"/>
        <color rgb="FF10162A"/>
        <rFont val="Arial"/>
        <family val="0"/>
        <charset val="1"/>
      </rPr>
      <t xml:space="preserve">  Turuncu hücreler  </t>
    </r>
    <r>
      <rPr>
        <sz val="9"/>
        <color rgb="FF5B6478"/>
        <rFont val="Arial"/>
        <family val="0"/>
        <charset val="1"/>
      </rPr>
      <t xml:space="preserve"> senin dolduracağın yerler; beyaz hücreler kendiliğinden hesaplanır. "örnek" yazan satırlar örnektir, üzerine yazabilir ya da silebilirsin.</t>
    </r>
  </si>
  <si>
    <t xml:space="preserve">E-ticaret stopajı oranı</t>
  </si>
  <si>
    <t xml:space="preserve">KDV hariç satış üzerinden.</t>
  </si>
  <si>
    <t xml:space="preserve">Komisyon, kargo, hizmet bedeli faturalarının KDV oranı</t>
  </si>
  <si>
    <t xml:space="preserve">Trendyol hizmet faturalarında görülen oran.</t>
  </si>
  <si>
    <t xml:space="preserve">Satır</t>
  </si>
  <si>
    <t xml:space="preserve">Ürün</t>
  </si>
  <si>
    <t xml:space="preserve">Normal fiyat (KDV dahil)</t>
  </si>
  <si>
    <t xml:space="preserve">İndirim oranı</t>
  </si>
  <si>
    <t xml:space="preserve">KDV oranı</t>
  </si>
  <si>
    <t xml:space="preserve">Komisyon oranı</t>
  </si>
  <si>
    <t xml:space="preserve">Kargo (normal fiyatta)</t>
  </si>
  <si>
    <t xml:space="preserve">Kargo (indirimli fiyatta; boşsa aynı)</t>
  </si>
  <si>
    <t xml:space="preserve">Hizmet bedeli</t>
  </si>
  <si>
    <t xml:space="preserve">Ürün maliyeti (KDV dahil)</t>
  </si>
  <si>
    <t xml:space="preserve">Maliyet faturalı mı?</t>
  </si>
  <si>
    <t xml:space="preserve">İndirimli fiyat</t>
  </si>
  <si>
    <t xml:space="preserve">Normal fiyatta net kâr</t>
  </si>
  <si>
    <t xml:space="preserve">İndirimli fiyatta net kâr</t>
  </si>
  <si>
    <t xml:space="preserve">Kâr değişimi</t>
  </si>
  <si>
    <t xml:space="preserve">Durum</t>
  </si>
  <si>
    <t xml:space="preserve">örnek 1</t>
  </si>
  <si>
    <t xml:space="preserve">Ürün A</t>
  </si>
  <si>
    <t xml:space="preserve">Evet</t>
  </si>
  <si>
    <t xml:space="preserve">örnek 2</t>
  </si>
  <si>
    <t xml:space="preserve">Ürün B</t>
  </si>
  <si>
    <t xml:space="preserve">Nasıl okunur</t>
  </si>
  <si>
    <t xml:space="preserve">• Örnek 1: 500 ₺'lik üründe net kâr yaklaşık 68 ₺; %20 indirimde (400 ₺) kâr yaklaşık 1,5 ₺'ye iner. İndirim %20, kâr kaybı ise yaklaşık %98.</t>
  </si>
  <si>
    <t xml:space="preserve">• Net kâr = fiyat − komisyon − kargo − hizmet bedeli − maliyet − stopaj − net KDV (Sipariş kâr tablosuyla aynı formül).</t>
  </si>
  <si>
    <t xml:space="preserve">• İndirimli fiyat barem eşiğinin altına iniyorsa kargo ücreti değişebilir; "Kargo (indirimli fiyatta)" sütununa yeni ücreti yaz.</t>
  </si>
  <si>
    <t xml:space="preserve">• Kampanyada indirimin bir kısmını Trendyol karşılıyorsa ("% X Trendyol Karşılamalı"), indirim oranına yalnız senin karşıladığın kısmı yaz. Oranlar ve tutarlar örnektir.</t>
  </si>
  <si>
    <t xml:space="preserve">Dayandığı mevzuat</t>
  </si>
  <si>
    <t xml:space="preserve">• 3065 sayılı Katma Değer Vergisi Kanunu: oranlar md. 28, indirim md. 29.</t>
  </si>
  <si>
    <t xml:space="preserve">• Genel oran %20: Temmuz 2023 tarihli Cumhurbaşkanı Kararı, 10 Temmuz 2023'ten beri yürürlükte.</t>
  </si>
  <si>
    <t xml:space="preserve">• 193 sayılı Gelir Vergisi Kanunu md. 94 ve 5520 sayılı Kurumlar Vergisi Kanunu md. 15 (7524 sayılı Kanunla eklenen e-ticaret aracı hizmet sağlayıcı kesintisi); oran Cumhurbaşkanı Kararıyla belirlenir, 1 Ocak 2025'ten beri uygulanır.</t>
  </si>
  <si>
    <t xml:space="preserve">Bunu otomatik yapmak için: netkadran.com — 14 gün ücretsiz, kart gerekmez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</si>
</sst>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%0"/>
    <numFmt numFmtId="166" formatCode="#,##0.00&quot; ₺&quot;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0"/>
      <color rgb="FFF27A1A"/>
      <name val="Arial"/>
      <family val="0"/>
      <charset val="1"/>
    </font>
    <font>
      <b val="true"/>
      <sz val="16"/>
      <color rgb="FF10162A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9"/>
      <color rgb="FF10162A"/>
      <name val="Arial"/>
      <family val="0"/>
      <charset val="1"/>
    </font>
    <font>
      <sz val="9"/>
      <color rgb="FF5B6478"/>
      <name val="Arial"/>
      <family val="0"/>
      <charset val="1"/>
    </font>
    <font>
      <sz val="10"/>
      <color rgb="FF10162A"/>
      <name val="Arial"/>
      <family val="0"/>
      <charset val="1"/>
    </font>
    <font>
      <i val="true"/>
      <sz val="9"/>
      <color rgb="FF5B647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F27A1A"/>
      <name val="Arial"/>
      <family val="0"/>
      <charset val="1"/>
    </font>
    <font>
      <b val="true"/>
      <sz val="10"/>
      <color rgb="FF10162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1D6"/>
        <bgColor rgb="FFFDEEDE"/>
      </patternFill>
    </fill>
    <fill>
      <patternFill patternType="solid">
        <fgColor rgb="FFFDEEDE"/>
        <bgColor rgb="FFFFF1D6"/>
      </patternFill>
    </fill>
    <fill>
      <patternFill patternType="solid">
        <fgColor rgb="FF10162A"/>
        <bgColor rgb="FF000000"/>
      </patternFill>
    </fill>
    <fill>
      <patternFill patternType="solid">
        <fgColor rgb="FFC2610F"/>
        <bgColor rgb="FFF27A1A"/>
      </patternFill>
    </fill>
    <fill>
      <patternFill patternType="solid">
        <fgColor rgb="FFF27A1A"/>
        <bgColor rgb="FFFF990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medium">
        <color rgb="FFB42318"/>
      </top>
      <bottom style="medium">
        <color rgb="FFB42318"/>
      </bottom>
      <diagonal/>
    </border>
    <border diagonalUp="false" diagonalDown="false">
      <left style="thin">
        <color rgb="FFF6C9A3"/>
      </left>
      <right style="thin">
        <color rgb="FFF6C9A3"/>
      </right>
      <top style="thin">
        <color rgb="FFF6C9A3"/>
      </top>
      <bottom style="thin">
        <color rgb="FFF6C9A3"/>
      </bottom>
      <diagonal/>
    </border>
    <border diagonalUp="false" diagonalDown="false">
      <left/>
      <right/>
      <top/>
      <bottom style="thin">
        <color rgb="FFE6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B42318"/>
      </font>
      <fill>
        <patternFill>
          <bgColor rgb="FFFDE2E1"/>
        </patternFill>
      </fill>
    </dxf>
    <dxf>
      <font>
        <b val="1"/>
        <color rgb="FFB42318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2610F"/>
      <rgbColor rgb="FF800080"/>
      <rgbColor rgb="FF008080"/>
      <rgbColor rgb="FFC0C0C0"/>
      <rgbColor rgb="FF808080"/>
      <rgbColor rgb="FF9999FF"/>
      <rgbColor rgb="FF993366"/>
      <rgbColor rgb="FFFFF1D6"/>
      <rgbColor rgb="FFE6E8F0"/>
      <rgbColor rgb="FF660066"/>
      <rgbColor rgb="FFFF8080"/>
      <rgbColor rgb="FF0066CC"/>
      <rgbColor rgb="FFFDE2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EDE"/>
      <rgbColor rgb="FF99CCFF"/>
      <rgbColor rgb="FFFF99CC"/>
      <rgbColor rgb="FFCC99FF"/>
      <rgbColor rgb="FFF6C9A3"/>
      <rgbColor rgb="FF3366FF"/>
      <rgbColor rgb="FF33CCCC"/>
      <rgbColor rgb="FF99CC00"/>
      <rgbColor rgb="FFFFCC00"/>
      <rgbColor rgb="FFFF9900"/>
      <rgbColor rgb="FFF27A1A"/>
      <rgbColor rgb="FF5B6478"/>
      <rgbColor rgb="FF969696"/>
      <rgbColor rgb="FF003366"/>
      <rgbColor rgb="FF339966"/>
      <rgbColor rgb="FF1016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15120</xdr:colOff>
      <xdr:row>0</xdr:row>
      <xdr:rowOff>27000</xdr:rowOff>
    </xdr:from>
    <xdr:to>
      <xdr:col>0</xdr:col>
      <xdr:colOff>395640</xdr:colOff>
      <xdr:row>1</xdr:row>
      <xdr:rowOff>131400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15120" y="2700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tkadran.com/regist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5" min="5" style="0" width="8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10" min="10" style="0" width="11"/>
    <col collapsed="false" customWidth="true" hidden="false" outlineLevel="0" max="12" min="12" style="0" width="11"/>
    <col collapsed="false" customWidth="true" hidden="false" outlineLevel="0" max="14" min="13" style="0" width="12"/>
    <col collapsed="false" customWidth="true" hidden="false" outlineLevel="0" max="15" min="15" style="0" width="10"/>
    <col collapsed="false" customWidth="true" hidden="false" outlineLevel="0" max="16" min="16" style="0" width="13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31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customFormat="false" ht="30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customFormat="false" ht="25.5" hidden="false" customHeight="true" outlineLevel="0" collapsed="false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7" customFormat="false" ht="19.5" hidden="false" customHeight="true" outlineLevel="0" collapsed="false">
      <c r="A7" s="6" t="s">
        <v>5</v>
      </c>
      <c r="B7" s="6"/>
      <c r="C7" s="7" t="n">
        <v>0.01</v>
      </c>
      <c r="D7" s="8" t="s">
        <v>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customFormat="false" ht="30" hidden="false" customHeight="true" outlineLevel="0" collapsed="false">
      <c r="A8" s="6" t="s">
        <v>7</v>
      </c>
      <c r="B8" s="6"/>
      <c r="C8" s="7" t="n">
        <v>0.2</v>
      </c>
      <c r="D8" s="8" t="s">
        <v>8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10" customFormat="false" ht="43.5" hidden="false" customHeight="true" outlineLevel="0" collapsed="false">
      <c r="A10" s="9" t="s">
        <v>9</v>
      </c>
      <c r="B10" s="10" t="s">
        <v>10</v>
      </c>
      <c r="C10" s="10" t="s">
        <v>11</v>
      </c>
      <c r="D10" s="10" t="s">
        <v>12</v>
      </c>
      <c r="E10" s="10" t="s">
        <v>13</v>
      </c>
      <c r="F10" s="10" t="s">
        <v>14</v>
      </c>
      <c r="G10" s="10" t="s">
        <v>15</v>
      </c>
      <c r="H10" s="10" t="s">
        <v>16</v>
      </c>
      <c r="I10" s="10" t="s">
        <v>17</v>
      </c>
      <c r="J10" s="10" t="s">
        <v>18</v>
      </c>
      <c r="K10" s="10" t="s">
        <v>19</v>
      </c>
      <c r="L10" s="9" t="s">
        <v>20</v>
      </c>
      <c r="M10" s="9" t="s">
        <v>21</v>
      </c>
      <c r="N10" s="9" t="s">
        <v>22</v>
      </c>
      <c r="O10" s="9" t="s">
        <v>23</v>
      </c>
      <c r="P10" s="9" t="s">
        <v>24</v>
      </c>
    </row>
    <row r="11" customFormat="false" ht="23.85" hidden="false" customHeight="false" outlineLevel="0" collapsed="false">
      <c r="A11" s="11" t="s">
        <v>25</v>
      </c>
      <c r="B11" s="12" t="s">
        <v>26</v>
      </c>
      <c r="C11" s="13" t="n">
        <v>500</v>
      </c>
      <c r="D11" s="7" t="n">
        <v>0.2</v>
      </c>
      <c r="E11" s="7" t="n">
        <v>0.2</v>
      </c>
      <c r="F11" s="14" t="n">
        <v>0.19</v>
      </c>
      <c r="G11" s="13" t="n">
        <v>85</v>
      </c>
      <c r="H11" s="13"/>
      <c r="I11" s="13" t="n">
        <v>13.19</v>
      </c>
      <c r="J11" s="13" t="n">
        <v>220</v>
      </c>
      <c r="K11" s="12" t="s">
        <v>27</v>
      </c>
      <c r="L11" s="15" t="n">
        <f aca="false">IF(C11="","",ROUND(C11*(1-D11),2))</f>
        <v>400</v>
      </c>
      <c r="M11" s="15" t="n">
        <f aca="false">IF(C11="","",ROUND(C11-C11*F11-G11-I11-J11-ROUND(C11/(1+E11)*$C$7,2)-MAX(0,ROUND(C11*E11/(1+E11)-IF(K11="Evet",J11*E11/(1+E11),0)-(C11*F11+G11+I11)*$C$8/(1+$C$8),2)),2))</f>
        <v>68.17</v>
      </c>
      <c r="N11" s="15" t="n">
        <f aca="false">IF(C11="","",ROUND(L11-L11*F11-IF(H11="",G11,H11)-I11-J11-ROUND(L11/(1+E11)*$C$7,2)-MAX(0,ROUND(L11*E11/(1+E11)-IF(K11="Evet",J11*E11/(1+E11),0)-(L11*F11+IF(H11="",G11,H11)+I11)*$C$8/(1+$C$8),2)),2))</f>
        <v>1.51</v>
      </c>
      <c r="O11" s="16" t="n">
        <f aca="false">IF(C11="","",IF(M11&lt;=0,"",(N11-M11)/M11))</f>
        <v>-0.977849493912278</v>
      </c>
      <c r="P11" s="17" t="str">
        <f aca="false">IF(C11="","",IF(N11&lt;0,"İndirimde zarar",IF(N11&lt;M11/2,"Kârın yarıdan fazlası gidiyor","Kârlı")))</f>
        <v>Kârın yarıdan fazlası gidiyor</v>
      </c>
    </row>
    <row r="12" customFormat="false" ht="18" hidden="false" customHeight="false" outlineLevel="0" collapsed="false">
      <c r="A12" s="11" t="s">
        <v>28</v>
      </c>
      <c r="B12" s="12" t="s">
        <v>29</v>
      </c>
      <c r="C12" s="13" t="n">
        <v>800</v>
      </c>
      <c r="D12" s="7" t="n">
        <v>0.1</v>
      </c>
      <c r="E12" s="7" t="n">
        <v>0.2</v>
      </c>
      <c r="F12" s="14" t="n">
        <v>0.19</v>
      </c>
      <c r="G12" s="13" t="n">
        <v>95</v>
      </c>
      <c r="H12" s="13"/>
      <c r="I12" s="13" t="n">
        <v>13.19</v>
      </c>
      <c r="J12" s="13" t="n">
        <v>380</v>
      </c>
      <c r="K12" s="12" t="s">
        <v>27</v>
      </c>
      <c r="L12" s="15" t="n">
        <f aca="false">IF(C12="","",ROUND(C12*(1-D12),2))</f>
        <v>720</v>
      </c>
      <c r="M12" s="15" t="n">
        <f aca="false">IF(C12="","",ROUND(C12-C12*F12-G12-I12-J12-ROUND(C12/(1+E12)*$C$7,2)-MAX(0,ROUND(C12*E12/(1+E12)-IF(K12="Evet",J12*E12/(1+E12),0)-(C12*F12+G12+I12)*$C$8/(1+$C$8),2)),2))</f>
        <v>126.5</v>
      </c>
      <c r="N12" s="15" t="n">
        <f aca="false">IF(C12="","",ROUND(L12-L12*F12-IF(H12="",G12,H12)-I12-J12-ROUND(L12/(1+E12)*$C$7,2)-MAX(0,ROUND(L12*E12/(1+E12)-IF(K12="Evet",J12*E12/(1+E12),0)-(L12*F12+IF(H12="",G12,H12)+I12)*$C$8/(1+$C$8),2)),2))</f>
        <v>73.17</v>
      </c>
      <c r="O12" s="16" t="n">
        <f aca="false">IF(C12="","",IF(M12&lt;=0,"",(N12-M12)/M12))</f>
        <v>-0.421581027667984</v>
      </c>
      <c r="P12" s="17" t="str">
        <f aca="false">IF(C12="","",IF(N12&lt;0,"İndirimde zarar",IF(N12&lt;M12/2,"Kârın yarıdan fazlası gidiyor","Kârlı")))</f>
        <v>Kârlı</v>
      </c>
    </row>
    <row r="13" customFormat="false" ht="18" hidden="false" customHeight="false" outlineLevel="0" collapsed="false">
      <c r="A13" s="11"/>
      <c r="B13" s="12"/>
      <c r="C13" s="13"/>
      <c r="D13" s="7"/>
      <c r="E13" s="7"/>
      <c r="F13" s="14"/>
      <c r="G13" s="13"/>
      <c r="H13" s="13"/>
      <c r="I13" s="13"/>
      <c r="J13" s="13"/>
      <c r="K13" s="12"/>
      <c r="L13" s="15" t="str">
        <f aca="false">IF(C13="","",ROUND(C13*(1-D13),2))</f>
        <v/>
      </c>
      <c r="M13" s="15" t="str">
        <f aca="false">IF(C13="","",ROUND(C13-C13*F13-G13-I13-J13-ROUND(C13/(1+E13)*$C$7,2)-MAX(0,ROUND(C13*E13/(1+E13)-IF(K13="Evet",J13*E13/(1+E13),0)-(C13*F13+G13+I13)*$C$8/(1+$C$8),2)),2))</f>
        <v/>
      </c>
      <c r="N13" s="15" t="str">
        <f aca="false">IF(C13="","",ROUND(L13-L13*F13-IF(H13="",G13,H13)-I13-J13-ROUND(L13/(1+E13)*$C$7,2)-MAX(0,ROUND(L13*E13/(1+E13)-IF(K13="Evet",J13*E13/(1+E13),0)-(L13*F13+IF(H13="",G13,H13)+I13)*$C$8/(1+$C$8),2)),2))</f>
        <v/>
      </c>
      <c r="O13" s="16" t="str">
        <f aca="false">IF(C13="","",IF(M13&lt;=0,"",(N13-M13)/M13))</f>
        <v/>
      </c>
      <c r="P13" s="17" t="str">
        <f aca="false">IF(C13="","",IF(N13&lt;0,"İndirimde zarar",IF(N13&lt;M13/2,"Kârın yarıdan fazlası gidiyor","Kârlı")))</f>
        <v/>
      </c>
    </row>
    <row r="14" customFormat="false" ht="18" hidden="false" customHeight="false" outlineLevel="0" collapsed="false">
      <c r="A14" s="11"/>
      <c r="B14" s="12"/>
      <c r="C14" s="13"/>
      <c r="D14" s="7"/>
      <c r="E14" s="7"/>
      <c r="F14" s="14"/>
      <c r="G14" s="13"/>
      <c r="H14" s="13"/>
      <c r="I14" s="13"/>
      <c r="J14" s="13"/>
      <c r="K14" s="12"/>
      <c r="L14" s="15" t="str">
        <f aca="false">IF(C14="","",ROUND(C14*(1-D14),2))</f>
        <v/>
      </c>
      <c r="M14" s="15" t="str">
        <f aca="false">IF(C14="","",ROUND(C14-C14*F14-G14-I14-J14-ROUND(C14/(1+E14)*$C$7,2)-MAX(0,ROUND(C14*E14/(1+E14)-IF(K14="Evet",J14*E14/(1+E14),0)-(C14*F14+G14+I14)*$C$8/(1+$C$8),2)),2))</f>
        <v/>
      </c>
      <c r="N14" s="15" t="str">
        <f aca="false">IF(C14="","",ROUND(L14-L14*F14-IF(H14="",G14,H14)-I14-J14-ROUND(L14/(1+E14)*$C$7,2)-MAX(0,ROUND(L14*E14/(1+E14)-IF(K14="Evet",J14*E14/(1+E14),0)-(L14*F14+IF(H14="",G14,H14)+I14)*$C$8/(1+$C$8),2)),2))</f>
        <v/>
      </c>
      <c r="O14" s="16" t="str">
        <f aca="false">IF(C14="","",IF(M14&lt;=0,"",(N14-M14)/M14))</f>
        <v/>
      </c>
      <c r="P14" s="17" t="str">
        <f aca="false">IF(C14="","",IF(N14&lt;0,"İndirimde zarar",IF(N14&lt;M14/2,"Kârın yarıdan fazlası gidiyor","Kârlı")))</f>
        <v/>
      </c>
    </row>
    <row r="15" customFormat="false" ht="18" hidden="false" customHeight="false" outlineLevel="0" collapsed="false">
      <c r="A15" s="11"/>
      <c r="B15" s="12"/>
      <c r="C15" s="13"/>
      <c r="D15" s="7"/>
      <c r="E15" s="7"/>
      <c r="F15" s="14"/>
      <c r="G15" s="13"/>
      <c r="H15" s="13"/>
      <c r="I15" s="13"/>
      <c r="J15" s="13"/>
      <c r="K15" s="12"/>
      <c r="L15" s="15" t="str">
        <f aca="false">IF(C15="","",ROUND(C15*(1-D15),2))</f>
        <v/>
      </c>
      <c r="M15" s="15" t="str">
        <f aca="false">IF(C15="","",ROUND(C15-C15*F15-G15-I15-J15-ROUND(C15/(1+E15)*$C$7,2)-MAX(0,ROUND(C15*E15/(1+E15)-IF(K15="Evet",J15*E15/(1+E15),0)-(C15*F15+G15+I15)*$C$8/(1+$C$8),2)),2))</f>
        <v/>
      </c>
      <c r="N15" s="15" t="str">
        <f aca="false">IF(C15="","",ROUND(L15-L15*F15-IF(H15="",G15,H15)-I15-J15-ROUND(L15/(1+E15)*$C$7,2)-MAX(0,ROUND(L15*E15/(1+E15)-IF(K15="Evet",J15*E15/(1+E15),0)-(L15*F15+IF(H15="",G15,H15)+I15)*$C$8/(1+$C$8),2)),2))</f>
        <v/>
      </c>
      <c r="O15" s="16" t="str">
        <f aca="false">IF(C15="","",IF(M15&lt;=0,"",(N15-M15)/M15))</f>
        <v/>
      </c>
      <c r="P15" s="17" t="str">
        <f aca="false">IF(C15="","",IF(N15&lt;0,"İndirimde zarar",IF(N15&lt;M15/2,"Kârın yarıdan fazlası gidiyor","Kârlı")))</f>
        <v/>
      </c>
    </row>
    <row r="16" customFormat="false" ht="18" hidden="false" customHeight="false" outlineLevel="0" collapsed="false">
      <c r="A16" s="11"/>
      <c r="B16" s="12"/>
      <c r="C16" s="13"/>
      <c r="D16" s="7"/>
      <c r="E16" s="7"/>
      <c r="F16" s="14"/>
      <c r="G16" s="13"/>
      <c r="H16" s="13"/>
      <c r="I16" s="13"/>
      <c r="J16" s="13"/>
      <c r="K16" s="12"/>
      <c r="L16" s="15" t="str">
        <f aca="false">IF(C16="","",ROUND(C16*(1-D16),2))</f>
        <v/>
      </c>
      <c r="M16" s="15" t="str">
        <f aca="false">IF(C16="","",ROUND(C16-C16*F16-G16-I16-J16-ROUND(C16/(1+E16)*$C$7,2)-MAX(0,ROUND(C16*E16/(1+E16)-IF(K16="Evet",J16*E16/(1+E16),0)-(C16*F16+G16+I16)*$C$8/(1+$C$8),2)),2))</f>
        <v/>
      </c>
      <c r="N16" s="15" t="str">
        <f aca="false">IF(C16="","",ROUND(L16-L16*F16-IF(H16="",G16,H16)-I16-J16-ROUND(L16/(1+E16)*$C$7,2)-MAX(0,ROUND(L16*E16/(1+E16)-IF(K16="Evet",J16*E16/(1+E16),0)-(L16*F16+IF(H16="",G16,H16)+I16)*$C$8/(1+$C$8),2)),2))</f>
        <v/>
      </c>
      <c r="O16" s="16" t="str">
        <f aca="false">IF(C16="","",IF(M16&lt;=0,"",(N16-M16)/M16))</f>
        <v/>
      </c>
      <c r="P16" s="17" t="str">
        <f aca="false">IF(C16="","",IF(N16&lt;0,"İndirimde zarar",IF(N16&lt;M16/2,"Kârın yarıdan fazlası gidiyor","Kârlı")))</f>
        <v/>
      </c>
    </row>
    <row r="17" customFormat="false" ht="18" hidden="false" customHeight="false" outlineLevel="0" collapsed="false">
      <c r="A17" s="11"/>
      <c r="B17" s="12"/>
      <c r="C17" s="13"/>
      <c r="D17" s="7"/>
      <c r="E17" s="7"/>
      <c r="F17" s="14"/>
      <c r="G17" s="13"/>
      <c r="H17" s="13"/>
      <c r="I17" s="13"/>
      <c r="J17" s="13"/>
      <c r="K17" s="12"/>
      <c r="L17" s="15" t="str">
        <f aca="false">IF(C17="","",ROUND(C17*(1-D17),2))</f>
        <v/>
      </c>
      <c r="M17" s="15" t="str">
        <f aca="false">IF(C17="","",ROUND(C17-C17*F17-G17-I17-J17-ROUND(C17/(1+E17)*$C$7,2)-MAX(0,ROUND(C17*E17/(1+E17)-IF(K17="Evet",J17*E17/(1+E17),0)-(C17*F17+G17+I17)*$C$8/(1+$C$8),2)),2))</f>
        <v/>
      </c>
      <c r="N17" s="15" t="str">
        <f aca="false">IF(C17="","",ROUND(L17-L17*F17-IF(H17="",G17,H17)-I17-J17-ROUND(L17/(1+E17)*$C$7,2)-MAX(0,ROUND(L17*E17/(1+E17)-IF(K17="Evet",J17*E17/(1+E17),0)-(L17*F17+IF(H17="",G17,H17)+I17)*$C$8/(1+$C$8),2)),2))</f>
        <v/>
      </c>
      <c r="O17" s="16" t="str">
        <f aca="false">IF(C17="","",IF(M17&lt;=0,"",(N17-M17)/M17))</f>
        <v/>
      </c>
      <c r="P17" s="17" t="str">
        <f aca="false">IF(C17="","",IF(N17&lt;0,"İndirimde zarar",IF(N17&lt;M17/2,"Kârın yarıdan fazlası gidiyor","Kârlı")))</f>
        <v/>
      </c>
    </row>
    <row r="18" customFormat="false" ht="18" hidden="false" customHeight="false" outlineLevel="0" collapsed="false">
      <c r="A18" s="11"/>
      <c r="B18" s="12"/>
      <c r="C18" s="13"/>
      <c r="D18" s="7"/>
      <c r="E18" s="7"/>
      <c r="F18" s="14"/>
      <c r="G18" s="13"/>
      <c r="H18" s="13"/>
      <c r="I18" s="13"/>
      <c r="J18" s="13"/>
      <c r="K18" s="12"/>
      <c r="L18" s="15" t="str">
        <f aca="false">IF(C18="","",ROUND(C18*(1-D18),2))</f>
        <v/>
      </c>
      <c r="M18" s="15" t="str">
        <f aca="false">IF(C18="","",ROUND(C18-C18*F18-G18-I18-J18-ROUND(C18/(1+E18)*$C$7,2)-MAX(0,ROUND(C18*E18/(1+E18)-IF(K18="Evet",J18*E18/(1+E18),0)-(C18*F18+G18+I18)*$C$8/(1+$C$8),2)),2))</f>
        <v/>
      </c>
      <c r="N18" s="15" t="str">
        <f aca="false">IF(C18="","",ROUND(L18-L18*F18-IF(H18="",G18,H18)-I18-J18-ROUND(L18/(1+E18)*$C$7,2)-MAX(0,ROUND(L18*E18/(1+E18)-IF(K18="Evet",J18*E18/(1+E18),0)-(L18*F18+IF(H18="",G18,H18)+I18)*$C$8/(1+$C$8),2)),2))</f>
        <v/>
      </c>
      <c r="O18" s="16" t="str">
        <f aca="false">IF(C18="","",IF(M18&lt;=0,"",(N18-M18)/M18))</f>
        <v/>
      </c>
      <c r="P18" s="17" t="str">
        <f aca="false">IF(C18="","",IF(N18&lt;0,"İndirimde zarar",IF(N18&lt;M18/2,"Kârın yarıdan fazlası gidiyor","Kârlı")))</f>
        <v/>
      </c>
    </row>
    <row r="19" customFormat="false" ht="18" hidden="false" customHeight="false" outlineLevel="0" collapsed="false">
      <c r="A19" s="11"/>
      <c r="B19" s="12"/>
      <c r="C19" s="13"/>
      <c r="D19" s="7"/>
      <c r="E19" s="7"/>
      <c r="F19" s="14"/>
      <c r="G19" s="13"/>
      <c r="H19" s="13"/>
      <c r="I19" s="13"/>
      <c r="J19" s="13"/>
      <c r="K19" s="12"/>
      <c r="L19" s="15" t="str">
        <f aca="false">IF(C19="","",ROUND(C19*(1-D19),2))</f>
        <v/>
      </c>
      <c r="M19" s="15" t="str">
        <f aca="false">IF(C19="","",ROUND(C19-C19*F19-G19-I19-J19-ROUND(C19/(1+E19)*$C$7,2)-MAX(0,ROUND(C19*E19/(1+E19)-IF(K19="Evet",J19*E19/(1+E19),0)-(C19*F19+G19+I19)*$C$8/(1+$C$8),2)),2))</f>
        <v/>
      </c>
      <c r="N19" s="15" t="str">
        <f aca="false">IF(C19="","",ROUND(L19-L19*F19-IF(H19="",G19,H19)-I19-J19-ROUND(L19/(1+E19)*$C$7,2)-MAX(0,ROUND(L19*E19/(1+E19)-IF(K19="Evet",J19*E19/(1+E19),0)-(L19*F19+IF(H19="",G19,H19)+I19)*$C$8/(1+$C$8),2)),2))</f>
        <v/>
      </c>
      <c r="O19" s="16" t="str">
        <f aca="false">IF(C19="","",IF(M19&lt;=0,"",(N19-M19)/M19))</f>
        <v/>
      </c>
      <c r="P19" s="17" t="str">
        <f aca="false">IF(C19="","",IF(N19&lt;0,"İndirimde zarar",IF(N19&lt;M19/2,"Kârın yarıdan fazlası gidiyor","Kârlı")))</f>
        <v/>
      </c>
    </row>
    <row r="20" customFormat="false" ht="18" hidden="false" customHeight="false" outlineLevel="0" collapsed="false">
      <c r="A20" s="11"/>
      <c r="B20" s="12"/>
      <c r="C20" s="13"/>
      <c r="D20" s="7"/>
      <c r="E20" s="7"/>
      <c r="F20" s="14"/>
      <c r="G20" s="13"/>
      <c r="H20" s="13"/>
      <c r="I20" s="13"/>
      <c r="J20" s="13"/>
      <c r="K20" s="12"/>
      <c r="L20" s="15" t="str">
        <f aca="false">IF(C20="","",ROUND(C20*(1-D20),2))</f>
        <v/>
      </c>
      <c r="M20" s="15" t="str">
        <f aca="false">IF(C20="","",ROUND(C20-C20*F20-G20-I20-J20-ROUND(C20/(1+E20)*$C$7,2)-MAX(0,ROUND(C20*E20/(1+E20)-IF(K20="Evet",J20*E20/(1+E20),0)-(C20*F20+G20+I20)*$C$8/(1+$C$8),2)),2))</f>
        <v/>
      </c>
      <c r="N20" s="15" t="str">
        <f aca="false">IF(C20="","",ROUND(L20-L20*F20-IF(H20="",G20,H20)-I20-J20-ROUND(L20/(1+E20)*$C$7,2)-MAX(0,ROUND(L20*E20/(1+E20)-IF(K20="Evet",J20*E20/(1+E20),0)-(L20*F20+IF(H20="",G20,H20)+I20)*$C$8/(1+$C$8),2)),2))</f>
        <v/>
      </c>
      <c r="O20" s="16" t="str">
        <f aca="false">IF(C20="","",IF(M20&lt;=0,"",(N20-M20)/M20))</f>
        <v/>
      </c>
      <c r="P20" s="17" t="str">
        <f aca="false">IF(C20="","",IF(N20&lt;0,"İndirimde zarar",IF(N20&lt;M20/2,"Kârın yarıdan fazlası gidiyor","Kârlı")))</f>
        <v/>
      </c>
    </row>
    <row r="21" customFormat="false" ht="18" hidden="false" customHeight="false" outlineLevel="0" collapsed="false">
      <c r="A21" s="11"/>
      <c r="B21" s="12"/>
      <c r="C21" s="13"/>
      <c r="D21" s="7"/>
      <c r="E21" s="7"/>
      <c r="F21" s="14"/>
      <c r="G21" s="13"/>
      <c r="H21" s="13"/>
      <c r="I21" s="13"/>
      <c r="J21" s="13"/>
      <c r="K21" s="12"/>
      <c r="L21" s="15" t="str">
        <f aca="false">IF(C21="","",ROUND(C21*(1-D21),2))</f>
        <v/>
      </c>
      <c r="M21" s="15" t="str">
        <f aca="false">IF(C21="","",ROUND(C21-C21*F21-G21-I21-J21-ROUND(C21/(1+E21)*$C$7,2)-MAX(0,ROUND(C21*E21/(1+E21)-IF(K21="Evet",J21*E21/(1+E21),0)-(C21*F21+G21+I21)*$C$8/(1+$C$8),2)),2))</f>
        <v/>
      </c>
      <c r="N21" s="15" t="str">
        <f aca="false">IF(C21="","",ROUND(L21-L21*F21-IF(H21="",G21,H21)-I21-J21-ROUND(L21/(1+E21)*$C$7,2)-MAX(0,ROUND(L21*E21/(1+E21)-IF(K21="Evet",J21*E21/(1+E21),0)-(L21*F21+IF(H21="",G21,H21)+I21)*$C$8/(1+$C$8),2)),2))</f>
        <v/>
      </c>
      <c r="O21" s="16" t="str">
        <f aca="false">IF(C21="","",IF(M21&lt;=0,"",(N21-M21)/M21))</f>
        <v/>
      </c>
      <c r="P21" s="17" t="str">
        <f aca="false">IF(C21="","",IF(N21&lt;0,"İndirimde zarar",IF(N21&lt;M21/2,"Kârın yarıdan fazlası gidiyor","Kârlı")))</f>
        <v/>
      </c>
    </row>
    <row r="22" customFormat="false" ht="18" hidden="false" customHeight="false" outlineLevel="0" collapsed="false">
      <c r="A22" s="11"/>
      <c r="B22" s="12"/>
      <c r="C22" s="13"/>
      <c r="D22" s="7"/>
      <c r="E22" s="7"/>
      <c r="F22" s="14"/>
      <c r="G22" s="13"/>
      <c r="H22" s="13"/>
      <c r="I22" s="13"/>
      <c r="J22" s="13"/>
      <c r="K22" s="12"/>
      <c r="L22" s="15" t="str">
        <f aca="false">IF(C22="","",ROUND(C22*(1-D22),2))</f>
        <v/>
      </c>
      <c r="M22" s="15" t="str">
        <f aca="false">IF(C22="","",ROUND(C22-C22*F22-G22-I22-J22-ROUND(C22/(1+E22)*$C$7,2)-MAX(0,ROUND(C22*E22/(1+E22)-IF(K22="Evet",J22*E22/(1+E22),0)-(C22*F22+G22+I22)*$C$8/(1+$C$8),2)),2))</f>
        <v/>
      </c>
      <c r="N22" s="15" t="str">
        <f aca="false">IF(C22="","",ROUND(L22-L22*F22-IF(H22="",G22,H22)-I22-J22-ROUND(L22/(1+E22)*$C$7,2)-MAX(0,ROUND(L22*E22/(1+E22)-IF(K22="Evet",J22*E22/(1+E22),0)-(L22*F22+IF(H22="",G22,H22)+I22)*$C$8/(1+$C$8),2)),2))</f>
        <v/>
      </c>
      <c r="O22" s="16" t="str">
        <f aca="false">IF(C22="","",IF(M22&lt;=0,"",(N22-M22)/M22))</f>
        <v/>
      </c>
      <c r="P22" s="17" t="str">
        <f aca="false">IF(C22="","",IF(N22&lt;0,"İndirimde zarar",IF(N22&lt;M22/2,"Kârın yarıdan fazlası gidiyor","Kârlı")))</f>
        <v/>
      </c>
    </row>
    <row r="23" customFormat="false" ht="18" hidden="false" customHeight="false" outlineLevel="0" collapsed="false">
      <c r="A23" s="11"/>
      <c r="B23" s="12"/>
      <c r="C23" s="13"/>
      <c r="D23" s="7"/>
      <c r="E23" s="7"/>
      <c r="F23" s="14"/>
      <c r="G23" s="13"/>
      <c r="H23" s="13"/>
      <c r="I23" s="13"/>
      <c r="J23" s="13"/>
      <c r="K23" s="12"/>
      <c r="L23" s="15" t="str">
        <f aca="false">IF(C23="","",ROUND(C23*(1-D23),2))</f>
        <v/>
      </c>
      <c r="M23" s="15" t="str">
        <f aca="false">IF(C23="","",ROUND(C23-C23*F23-G23-I23-J23-ROUND(C23/(1+E23)*$C$7,2)-MAX(0,ROUND(C23*E23/(1+E23)-IF(K23="Evet",J23*E23/(1+E23),0)-(C23*F23+G23+I23)*$C$8/(1+$C$8),2)),2))</f>
        <v/>
      </c>
      <c r="N23" s="15" t="str">
        <f aca="false">IF(C23="","",ROUND(L23-L23*F23-IF(H23="",G23,H23)-I23-J23-ROUND(L23/(1+E23)*$C$7,2)-MAX(0,ROUND(L23*E23/(1+E23)-IF(K23="Evet",J23*E23/(1+E23),0)-(L23*F23+IF(H23="",G23,H23)+I23)*$C$8/(1+$C$8),2)),2))</f>
        <v/>
      </c>
      <c r="O23" s="16" t="str">
        <f aca="false">IF(C23="","",IF(M23&lt;=0,"",(N23-M23)/M23))</f>
        <v/>
      </c>
      <c r="P23" s="17" t="str">
        <f aca="false">IF(C23="","",IF(N23&lt;0,"İndirimde zarar",IF(N23&lt;M23/2,"Kârın yarıdan fazlası gidiyor","Kârlı")))</f>
        <v/>
      </c>
    </row>
    <row r="24" customFormat="false" ht="18" hidden="false" customHeight="false" outlineLevel="0" collapsed="false">
      <c r="A24" s="11"/>
      <c r="B24" s="12"/>
      <c r="C24" s="13"/>
      <c r="D24" s="7"/>
      <c r="E24" s="7"/>
      <c r="F24" s="14"/>
      <c r="G24" s="13"/>
      <c r="H24" s="13"/>
      <c r="I24" s="13"/>
      <c r="J24" s="13"/>
      <c r="K24" s="12"/>
      <c r="L24" s="15" t="str">
        <f aca="false">IF(C24="","",ROUND(C24*(1-D24),2))</f>
        <v/>
      </c>
      <c r="M24" s="15" t="str">
        <f aca="false">IF(C24="","",ROUND(C24-C24*F24-G24-I24-J24-ROUND(C24/(1+E24)*$C$7,2)-MAX(0,ROUND(C24*E24/(1+E24)-IF(K24="Evet",J24*E24/(1+E24),0)-(C24*F24+G24+I24)*$C$8/(1+$C$8),2)),2))</f>
        <v/>
      </c>
      <c r="N24" s="15" t="str">
        <f aca="false">IF(C24="","",ROUND(L24-L24*F24-IF(H24="",G24,H24)-I24-J24-ROUND(L24/(1+E24)*$C$7,2)-MAX(0,ROUND(L24*E24/(1+E24)-IF(K24="Evet",J24*E24/(1+E24),0)-(L24*F24+IF(H24="",G24,H24)+I24)*$C$8/(1+$C$8),2)),2))</f>
        <v/>
      </c>
      <c r="O24" s="16" t="str">
        <f aca="false">IF(C24="","",IF(M24&lt;=0,"",(N24-M24)/M24))</f>
        <v/>
      </c>
      <c r="P24" s="17" t="str">
        <f aca="false">IF(C24="","",IF(N24&lt;0,"İndirimde zarar",IF(N24&lt;M24/2,"Kârın yarıdan fazlası gidiyor","Kârlı")))</f>
        <v/>
      </c>
    </row>
    <row r="26" customFormat="false" ht="18" hidden="false" customHeight="false" outlineLevel="0" collapsed="false">
      <c r="A26" s="18" t="s">
        <v>30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customFormat="false" ht="15.75" hidden="false" customHeight="true" outlineLevel="0" collapsed="false">
      <c r="A27" s="19" t="s">
        <v>31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customFormat="false" ht="15.75" hidden="false" customHeight="true" outlineLevel="0" collapsed="false">
      <c r="A28" s="19" t="s">
        <v>32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customFormat="false" ht="15.75" hidden="false" customHeight="true" outlineLevel="0" collapsed="false">
      <c r="A29" s="19" t="s">
        <v>33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customFormat="false" ht="30" hidden="false" customHeight="true" outlineLevel="0" collapsed="false">
      <c r="A30" s="19" t="s">
        <v>34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2" customFormat="false" ht="18" hidden="false" customHeight="false" outlineLevel="0" collapsed="false">
      <c r="A32" s="18" t="s">
        <v>35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</row>
    <row r="33" customFormat="false" ht="15.75" hidden="false" customHeight="true" outlineLevel="0" collapsed="false">
      <c r="A33" s="19" t="s">
        <v>36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customFormat="false" ht="15.75" hidden="false" customHeight="true" outlineLevel="0" collapsed="false">
      <c r="A34" s="19" t="s">
        <v>37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customFormat="false" ht="30" hidden="false" customHeight="true" outlineLevel="0" collapsed="false">
      <c r="A35" s="19" t="s">
        <v>38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7" customFormat="false" ht="27.75" hidden="false" customHeight="true" outlineLevel="0" collapsed="false">
      <c r="A37" s="20" t="s">
        <v>39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</sheetData>
  <mergeCells count="19">
    <mergeCell ref="B1:Q1"/>
    <mergeCell ref="B2:Q2"/>
    <mergeCell ref="A3:Q3"/>
    <mergeCell ref="A4:Q4"/>
    <mergeCell ref="A5:Q5"/>
    <mergeCell ref="A7:B7"/>
    <mergeCell ref="D7:Q7"/>
    <mergeCell ref="A8:B8"/>
    <mergeCell ref="D8:Q8"/>
    <mergeCell ref="A26:Q26"/>
    <mergeCell ref="A27:Q27"/>
    <mergeCell ref="A28:Q28"/>
    <mergeCell ref="A29:Q29"/>
    <mergeCell ref="A30:Q30"/>
    <mergeCell ref="A32:Q32"/>
    <mergeCell ref="A33:Q33"/>
    <mergeCell ref="A34:Q34"/>
    <mergeCell ref="A35:Q35"/>
    <mergeCell ref="A37:Q37"/>
  </mergeCells>
  <conditionalFormatting sqref="M11:M24">
    <cfRule type="expression" priority="2" aboveAverage="0" equalAverage="0" bottom="0" percent="0" rank="0" text="" dxfId="0">
      <formula>AND(ISNUMBER(M11),M11&lt;0)</formula>
    </cfRule>
  </conditionalFormatting>
  <conditionalFormatting sqref="N11:N24">
    <cfRule type="expression" priority="3" aboveAverage="0" equalAverage="0" bottom="0" percent="0" rank="0" text="" dxfId="1">
      <formula>AND(ISNUMBER(N11),N11&lt;0)</formula>
    </cfRule>
  </conditionalFormatting>
  <dataValidations count="1">
    <dataValidation allowBlank="true" error="Evet ya da Hayır seç." errorStyle="stop" errorTitle="Evet ya da Hayır" operator="between" showDropDown="false" showErrorMessage="true" showInputMessage="false" sqref="K11:K24" type="list">
      <formula1>"Evet,Hayır"</formula1>
      <formula2>0</formula2>
    </dataValidation>
  </dataValidations>
  <hyperlinks>
    <hyperlink ref="A37" r:id="rId1" display="Bunu otomatik yapmak için: netkadran.com — 14 gün ücretsiz, kart gerekmez"/>
  </hyperlinks>
  <printOptions headings="false" gridLines="false" gridLinesSet="true" horizontalCentered="false" verticalCentered="false"/>
  <pageMargins left="0.4" right="0.4" top="0.6" bottom="0.6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&amp;L&amp;"Arial,Kalın"Netkadran — İndirim kâr tablosu&amp;R&amp;"Arial,Kalın"&amp;Kb42318MALİ MÜŞAVİR ONAYI BEKLİYOR — TASLAK</oddHeader>
    <oddFooter>&amp;L&amp;8Bunu otomatik yapmak için: netkadran.com — 14 gün ücretsiz, kart gerekmez&amp;R&amp;8&amp;P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LUMINOW Bilişim Ltd.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2026-10-19T16:10:24Z</dcterms:created>
  <dc:creator>Netkadran</dc:creator>
  <dc:description/>
  <dc:language>tr-TR</dc:language>
  <cp:lastModifiedBy>Unknown</cp:lastModifiedBy>
  <dcterms:modified xsi:type="dcterms:W3CDTF">2026-10-19T16:10:24Z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