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esi hesabı" sheetId="1" state="visible" r:id="rId3"/>
    <sheet name="Kargo tarifem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<sst xmlns="http://schemas.openxmlformats.org/spreadsheetml/2006/main" count="75" uniqueCount="36">
  <si>
    <t xml:space="preserve">Netkadran · ücretsiz kaynak</t>
  </si>
  <si>
    <t xml:space="preserve">Desi hesap tablosu</t>
  </si>
  <si>
    <t xml:space="preserve">Kolinin ölçüsünden desiyi hesapla, kargo faturasındaki desiyle karşılaştır. Kendi kargo ücretlerini "Kargo tarifem" sayfasına yazarsan fazla ödenen tutar da hesaplanır.</t>
  </si>
  <si>
    <r>
      <rPr>
        <b val="true"/>
        <sz val="9"/>
        <color rgb="FF10162A"/>
        <rFont val="Arial"/>
        <family val="0"/>
        <charset val="1"/>
      </rPr>
      <t xml:space="preserve">  Turuncu hücreler  </t>
    </r>
    <r>
      <rPr>
        <sz val="9"/>
        <color rgb="FF5B6478"/>
        <rFont val="Arial"/>
        <family val="0"/>
        <charset val="1"/>
      </rPr>
      <t xml:space="preserve"> senin dolduracağın yerler; beyaz hücreler kendiliğinden hesaplanır. "örnek" yazan satırlar örnektir, üzerine yazabilir ya da silebilirsin.</t>
    </r>
  </si>
  <si>
    <t xml:space="preserve">Desi böleni</t>
  </si>
  <si>
    <t xml:space="preserve">Desi = en × boy × yükseklik (cm) ÷ 3000. Bölen ve yuvarlama kargo firmanın tarifesinden teyit edilmeli.</t>
  </si>
  <si>
    <t xml:space="preserve">Satır</t>
  </si>
  <si>
    <t xml:space="preserve">Sipariş no / ürün</t>
  </si>
  <si>
    <t xml:space="preserve">En (cm)</t>
  </si>
  <si>
    <t xml:space="preserve">Boy (cm)</t>
  </si>
  <si>
    <t xml:space="preserve">Yükseklik (cm)</t>
  </si>
  <si>
    <t xml:space="preserve">Ağırlık (kg)</t>
  </si>
  <si>
    <t xml:space="preserve">Hesaplanan desi</t>
  </si>
  <si>
    <t xml:space="preserve">Faturalanması gereken desi
(büyüğü, yukarı yuvarlanmış)</t>
  </si>
  <si>
    <t xml:space="preserve">Faturadaki desi</t>
  </si>
  <si>
    <t xml:space="preserve">Desi farkı</t>
  </si>
  <si>
    <t xml:space="preserve">Faturadaki tutar</t>
  </si>
  <si>
    <t xml:space="preserve">Doğru desinin tutarı (tarifenden)</t>
  </si>
  <si>
    <t xml:space="preserve">Fazla ödenen</t>
  </si>
  <si>
    <t xml:space="preserve">Durum</t>
  </si>
  <si>
    <t xml:space="preserve">örnek 1</t>
  </si>
  <si>
    <t xml:space="preserve">örnek sipariş 1</t>
  </si>
  <si>
    <t xml:space="preserve">örnek 2</t>
  </si>
  <si>
    <t xml:space="preserve">örnek sipariş 2</t>
  </si>
  <si>
    <t xml:space="preserve">Nasıl okunur</t>
  </si>
  <si>
    <t xml:space="preserve">• Örnek 1: 40 × 30 × 20 cm koli 8 desi eder; ürün 2 kg olsa da 8 desi faturalanmalı. Faturada 10 desi yazıyorsa 2 desi fazla kesilmiş.</t>
  </si>
  <si>
    <t xml:space="preserve">• Ağırlık ile desiden büyük olan faturalanır. Çoğu tarifede desi yukarı yuvarlanır; bölen, yuvarlama ve ağırlık kuralını kendi kargo anlaşmandan ve Trendyol anlaşmalı kargo tarifesinden teyit et.</t>
  </si>
  <si>
    <t xml:space="preserve">• Faturadaki desi ve tutar: satıcı panelindeki kargo faturası detayında sipariş numarasıyla görünür.</t>
  </si>
  <si>
    <t xml:space="preserve">• Fazla desi bulduğunda sipariş numarası, kolinin ölçüsü ve mümkünse fotoğrafıyla itirazı kendin ilet.</t>
  </si>
  <si>
    <t xml:space="preserve">Bunu otomatik yapmak için: netkadran.com — 14 gün ücretsiz, kart gerekmez</t>
  </si>
  <si>
    <t xml:space="preserve">Kargo tarifem (KDV dahil)</t>
  </si>
  <si>
    <t xml:space="preserve">Aşağıdaki ücretler ÖRNEKTİR. Kendi kargo anlaşmandaki desi ücretlerini yaz; "Desi hesabı" sayfası doğru desinin tutarını buradan alır.</t>
  </si>
  <si>
    <t xml:space="preserve">Desi</t>
  </si>
  <si>
    <t xml:space="preserve">Ücret (₺, KDV dahil)</t>
  </si>
  <si>
    <t xml:space="preserve">Not</t>
  </si>
  <si>
    <t xml:space="preserve">örnek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</si>
</sst>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0.00"/>
    <numFmt numFmtId="168" formatCode="#,##0.00&quot; ₺&quot;"/>
  </numFmts>
  <fonts count="18">
    <font>
      <sz val="11"/>
      <color theme="1"/>
      <name val="Calibri"/>
      <family val="2"/>
      <charset val="1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0"/>
      <name val="Arial"/>
      <family val="0"/>
      <charset val="162"/>
    </font>
    <font>
      <b val="true"/>
      <sz val="10"/>
      <color rgb="FFF27A1A"/>
      <name val="Arial"/>
      <family val="0"/>
      <charset val="1"/>
    </font>
    <font>
      <b val="true"/>
      <sz val="16"/>
      <color rgb="FF10162A"/>
      <name val="Arial"/>
      <family val="0"/>
      <charset val="1"/>
    </font>
    <font>
      <sz val="10"/>
      <color rgb="FF5B6478"/>
      <name val="Arial"/>
      <family val="0"/>
      <charset val="1"/>
    </font>
    <font>
      <b val="true"/>
      <sz val="9"/>
      <color rgb="FF10162A"/>
      <name val="Arial"/>
      <family val="0"/>
      <charset val="1"/>
    </font>
    <font>
      <sz val="9"/>
      <color rgb="FF5B6478"/>
      <name val="Arial"/>
      <family val="0"/>
      <charset val="1"/>
    </font>
    <font>
      <sz val="10"/>
      <color rgb="FF10162A"/>
      <name val="Arial"/>
      <family val="0"/>
      <charset val="1"/>
    </font>
    <font>
      <i val="true"/>
      <sz val="9"/>
      <color rgb="FF5B6478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9"/>
      <color rgb="FFF27A1A"/>
      <name val="Arial"/>
      <family val="0"/>
      <charset val="1"/>
    </font>
    <font>
      <b val="true"/>
      <sz val="10"/>
      <color rgb="FF10162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4"/>
      <color rgb="FF10162A"/>
      <name val="Arial"/>
      <family val="0"/>
      <charset val="1"/>
    </font>
    <font>
      <b val="true"/>
      <sz val="10"/>
      <color rgb="FFB42318"/>
      <name val="Arial"/>
      <family val="0"/>
      <charset val="1"/>
    </font>
    <font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DEEDE"/>
        <bgColor rgb="FFFDE2E1"/>
      </patternFill>
    </fill>
    <fill>
      <patternFill patternType="solid">
        <fgColor rgb="FF10162A"/>
        <bgColor rgb="FF000000"/>
      </patternFill>
    </fill>
    <fill>
      <patternFill patternType="solid">
        <fgColor rgb="FFC2610F"/>
        <bgColor rgb="FFF27A1A"/>
      </patternFill>
    </fill>
    <fill>
      <patternFill patternType="solid">
        <fgColor rgb="FFF27A1A"/>
        <bgColor rgb="FFFF99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F6C9A3"/>
      </left>
      <right style="thin">
        <color rgb="FFF6C9A3"/>
      </right>
      <top style="thin">
        <color rgb="FFF6C9A3"/>
      </top>
      <bottom style="thin">
        <color rgb="FFF6C9A3"/>
      </bottom>
      <diagonal/>
    </border>
    <border diagonalUp="false" diagonalDown="false">
      <left/>
      <right/>
      <top/>
      <bottom style="thin">
        <color rgb="FFE6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B42318"/>
      </font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C2610F"/>
      <rgbColor rgb="FF800080"/>
      <rgbColor rgb="FF008080"/>
      <rgbColor rgb="FFC0C0C0"/>
      <rgbColor rgb="FF808080"/>
      <rgbColor rgb="FF9999FF"/>
      <rgbColor rgb="FF993366"/>
      <rgbColor rgb="FFFDEEDE"/>
      <rgbColor rgb="FFE6E8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2E1"/>
      <rgbColor rgb="FF99CCFF"/>
      <rgbColor rgb="FFFF99CC"/>
      <rgbColor rgb="FFCC99FF"/>
      <rgbColor rgb="FFF6C9A3"/>
      <rgbColor rgb="FF3366FF"/>
      <rgbColor rgb="FF33CCCC"/>
      <rgbColor rgb="FF99CC00"/>
      <rgbColor rgb="FFFFCC00"/>
      <rgbColor rgb="FFFF9900"/>
      <rgbColor rgb="FFF27A1A"/>
      <rgbColor rgb="FF5B6478"/>
      <rgbColor rgb="FF969696"/>
      <rgbColor rgb="FF003366"/>
      <rgbColor rgb="FF339966"/>
      <rgbColor rgb="FF10162A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15120</xdr:colOff>
      <xdr:row>0</xdr:row>
      <xdr:rowOff>27000</xdr:rowOff>
    </xdr:from>
    <xdr:to>
      <xdr:col>0</xdr:col>
      <xdr:colOff>395640</xdr:colOff>
      <xdr:row>1</xdr:row>
      <xdr:rowOff>131400</xdr:rowOff>
    </xdr:to>
    <xdr:pic>
      <xdr:nvPicPr>
        <xdr:cNvPr id="1" name="Picture 1"/>
        <xdr:cNvPicPr/>
      </xdr:nvPicPr>
      <xdr:blipFill>
        <a:blip r:embed="rId1"/>
        <a:stretch/>
      </xdr:blipFill>
      <xdr:spPr>
        <a:xfrm>
          <a:off x="15120" y="27000"/>
          <a:ext cx="380520" cy="380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netkadran.com/register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8"/>
    <col collapsed="false" customWidth="true" hidden="false" outlineLevel="0" max="4" min="3" style="0" width="8"/>
    <col collapsed="false" customWidth="true" hidden="false" outlineLevel="0" max="7" min="7" style="0" width="10"/>
    <col collapsed="false" customWidth="true" hidden="false" outlineLevel="0" max="8" min="8" style="0" width="15"/>
    <col collapsed="false" customWidth="true" hidden="false" outlineLevel="0" max="9" min="9" style="0" width="10"/>
    <col collapsed="false" customWidth="true" hidden="false" outlineLevel="0" max="11" min="11" style="0" width="12"/>
    <col collapsed="false" customWidth="true" hidden="false" outlineLevel="0" max="12" min="12" style="0" width="14"/>
    <col collapsed="false" customWidth="true" hidden="false" outlineLevel="0" max="14" min="13" style="0" width="11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24" hidden="false" customHeight="true" outlineLevel="0" collapsed="false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31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25.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6" customFormat="false" ht="19.5" hidden="false" customHeight="true" outlineLevel="0" collapsed="false">
      <c r="A6" s="5" t="s">
        <v>4</v>
      </c>
      <c r="B6" s="5"/>
      <c r="C6" s="6" t="n">
        <v>3000</v>
      </c>
      <c r="D6" s="7" t="s">
        <v>5</v>
      </c>
      <c r="E6" s="7"/>
      <c r="F6" s="7"/>
      <c r="G6" s="7"/>
      <c r="H6" s="7"/>
      <c r="I6" s="7"/>
      <c r="J6" s="7"/>
      <c r="K6" s="7"/>
      <c r="L6" s="7"/>
      <c r="M6" s="7"/>
      <c r="N6" s="7"/>
    </row>
    <row r="8" customFormat="false" ht="43.5" hidden="false" customHeight="true" outlineLevel="0" collapsed="false">
      <c r="A8" s="8" t="s">
        <v>6</v>
      </c>
      <c r="B8" s="9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8" t="s">
        <v>12</v>
      </c>
      <c r="H8" s="8" t="s">
        <v>13</v>
      </c>
      <c r="I8" s="9" t="s">
        <v>14</v>
      </c>
      <c r="J8" s="8" t="s">
        <v>15</v>
      </c>
      <c r="K8" s="9" t="s">
        <v>16</v>
      </c>
      <c r="L8" s="8" t="s">
        <v>17</v>
      </c>
      <c r="M8" s="8" t="s">
        <v>18</v>
      </c>
      <c r="N8" s="8" t="s">
        <v>19</v>
      </c>
    </row>
    <row r="9" customFormat="false" ht="18" hidden="false" customHeight="false" outlineLevel="0" collapsed="false">
      <c r="A9" s="10" t="s">
        <v>20</v>
      </c>
      <c r="B9" s="11" t="s">
        <v>21</v>
      </c>
      <c r="C9" s="12" t="n">
        <v>40</v>
      </c>
      <c r="D9" s="12" t="n">
        <v>30</v>
      </c>
      <c r="E9" s="12" t="n">
        <v>20</v>
      </c>
      <c r="F9" s="12" t="n">
        <v>2</v>
      </c>
      <c r="G9" s="13" t="n">
        <f aca="false">IF(C9="","",ROUND(C9*D9*E9/$C$6,2))</f>
        <v>8</v>
      </c>
      <c r="H9" s="14" t="n">
        <f aca="false">IF(C9="","",ROUNDUP(MAX(G9,F9),0))</f>
        <v>8</v>
      </c>
      <c r="I9" s="6" t="n">
        <v>10</v>
      </c>
      <c r="J9" s="14" t="n">
        <f aca="false">IF(C9="","",IF(I9="","",I9-H9))</f>
        <v>2</v>
      </c>
      <c r="K9" s="15" t="n">
        <v>208</v>
      </c>
      <c r="L9" s="16" t="n">
        <f aca="false">IF(C9="","",IFERROR(INDEX('Kargo tarifem'!$B$6:$B$45,MATCH(H9,'Kargo tarifem'!$A$6:$A$45,0)),""))</f>
        <v>184</v>
      </c>
      <c r="M9" s="16" t="n">
        <f aca="false">IF(C9="","",IF(OR(K9="",L9=""),"",MAX(0,K9-L9)))</f>
        <v>24</v>
      </c>
      <c r="N9" s="17" t="str">
        <f aca="false">IF(C9="","",IF(I9="","",IF(I9&gt;H9,"Fazla desi","Tamam")))</f>
        <v>Fazla desi</v>
      </c>
    </row>
    <row r="10" customFormat="false" ht="18" hidden="false" customHeight="false" outlineLevel="0" collapsed="false">
      <c r="A10" s="10" t="s">
        <v>22</v>
      </c>
      <c r="B10" s="11" t="s">
        <v>23</v>
      </c>
      <c r="C10" s="12" t="n">
        <v>30</v>
      </c>
      <c r="D10" s="12" t="n">
        <v>20</v>
      </c>
      <c r="E10" s="12" t="n">
        <v>10</v>
      </c>
      <c r="F10" s="12" t="n">
        <v>1.5</v>
      </c>
      <c r="G10" s="13" t="n">
        <f aca="false">IF(C10="","",ROUND(C10*D10*E10/$C$6,2))</f>
        <v>2</v>
      </c>
      <c r="H10" s="14" t="n">
        <f aca="false">IF(C10="","",ROUNDUP(MAX(G10,F10),0))</f>
        <v>2</v>
      </c>
      <c r="I10" s="6" t="n">
        <v>2</v>
      </c>
      <c r="J10" s="14" t="n">
        <f aca="false">IF(C10="","",IF(I10="","",I10-H10))</f>
        <v>0</v>
      </c>
      <c r="K10" s="15" t="n">
        <v>112</v>
      </c>
      <c r="L10" s="16" t="n">
        <f aca="false">IF(C10="","",IFERROR(INDEX('Kargo tarifem'!$B$6:$B$45,MATCH(H10,'Kargo tarifem'!$A$6:$A$45,0)),""))</f>
        <v>112</v>
      </c>
      <c r="M10" s="16" t="n">
        <f aca="false">IF(C10="","",IF(OR(K10="",L10=""),"",MAX(0,K10-L10)))</f>
        <v>0</v>
      </c>
      <c r="N10" s="17" t="str">
        <f aca="false">IF(C10="","",IF(I10="","",IF(I10&gt;H10,"Fazla desi","Tamam")))</f>
        <v>Tamam</v>
      </c>
    </row>
    <row r="11" customFormat="false" ht="18" hidden="false" customHeight="false" outlineLevel="0" collapsed="false">
      <c r="A11" s="10"/>
      <c r="B11" s="11"/>
      <c r="C11" s="12"/>
      <c r="D11" s="12"/>
      <c r="E11" s="12"/>
      <c r="F11" s="12"/>
      <c r="G11" s="13" t="str">
        <f aca="false">IF(C11="","",ROUND(C11*D11*E11/$C$6,2))</f>
        <v/>
      </c>
      <c r="H11" s="14" t="str">
        <f aca="false">IF(C11="","",ROUNDUP(MAX(G11,F11),0))</f>
        <v/>
      </c>
      <c r="I11" s="6"/>
      <c r="J11" s="14" t="str">
        <f aca="false">IF(C11="","",IF(I11="","",I11-H11))</f>
        <v/>
      </c>
      <c r="K11" s="15"/>
      <c r="L11" s="16" t="str">
        <f aca="false">IF(C11="","",IFERROR(INDEX('Kargo tarifem'!$B$6:$B$45,MATCH(H11,'Kargo tarifem'!$A$6:$A$45,0)),""))</f>
        <v/>
      </c>
      <c r="M11" s="16" t="str">
        <f aca="false">IF(C11="","",IF(OR(K11="",L11=""),"",MAX(0,K11-L11)))</f>
        <v/>
      </c>
      <c r="N11" s="17" t="str">
        <f aca="false">IF(C11="","",IF(I11="","",IF(I11&gt;H11,"Fazla desi","Tamam")))</f>
        <v/>
      </c>
    </row>
    <row r="12" customFormat="false" ht="18" hidden="false" customHeight="false" outlineLevel="0" collapsed="false">
      <c r="A12" s="10"/>
      <c r="B12" s="11"/>
      <c r="C12" s="12"/>
      <c r="D12" s="12"/>
      <c r="E12" s="12"/>
      <c r="F12" s="12"/>
      <c r="G12" s="13" t="str">
        <f aca="false">IF(C12="","",ROUND(C12*D12*E12/$C$6,2))</f>
        <v/>
      </c>
      <c r="H12" s="14" t="str">
        <f aca="false">IF(C12="","",ROUNDUP(MAX(G12,F12),0))</f>
        <v/>
      </c>
      <c r="I12" s="6"/>
      <c r="J12" s="14" t="str">
        <f aca="false">IF(C12="","",IF(I12="","",I12-H12))</f>
        <v/>
      </c>
      <c r="K12" s="15"/>
      <c r="L12" s="16" t="str">
        <f aca="false">IF(C12="","",IFERROR(INDEX('Kargo tarifem'!$B$6:$B$45,MATCH(H12,'Kargo tarifem'!$A$6:$A$45,0)),""))</f>
        <v/>
      </c>
      <c r="M12" s="16" t="str">
        <f aca="false">IF(C12="","",IF(OR(K12="",L12=""),"",MAX(0,K12-L12)))</f>
        <v/>
      </c>
      <c r="N12" s="17" t="str">
        <f aca="false">IF(C12="","",IF(I12="","",IF(I12&gt;H12,"Fazla desi","Tamam")))</f>
        <v/>
      </c>
    </row>
    <row r="13" customFormat="false" ht="18" hidden="false" customHeight="false" outlineLevel="0" collapsed="false">
      <c r="A13" s="10"/>
      <c r="B13" s="11"/>
      <c r="C13" s="12"/>
      <c r="D13" s="12"/>
      <c r="E13" s="12"/>
      <c r="F13" s="12"/>
      <c r="G13" s="13" t="str">
        <f aca="false">IF(C13="","",ROUND(C13*D13*E13/$C$6,2))</f>
        <v/>
      </c>
      <c r="H13" s="14" t="str">
        <f aca="false">IF(C13="","",ROUNDUP(MAX(G13,F13),0))</f>
        <v/>
      </c>
      <c r="I13" s="6"/>
      <c r="J13" s="14" t="str">
        <f aca="false">IF(C13="","",IF(I13="","",I13-H13))</f>
        <v/>
      </c>
      <c r="K13" s="15"/>
      <c r="L13" s="16" t="str">
        <f aca="false">IF(C13="","",IFERROR(INDEX('Kargo tarifem'!$B$6:$B$45,MATCH(H13,'Kargo tarifem'!$A$6:$A$45,0)),""))</f>
        <v/>
      </c>
      <c r="M13" s="16" t="str">
        <f aca="false">IF(C13="","",IF(OR(K13="",L13=""),"",MAX(0,K13-L13)))</f>
        <v/>
      </c>
      <c r="N13" s="17" t="str">
        <f aca="false">IF(C13="","",IF(I13="","",IF(I13&gt;H13,"Fazla desi","Tamam")))</f>
        <v/>
      </c>
    </row>
    <row r="14" customFormat="false" ht="18" hidden="false" customHeight="false" outlineLevel="0" collapsed="false">
      <c r="A14" s="10"/>
      <c r="B14" s="11"/>
      <c r="C14" s="12"/>
      <c r="D14" s="12"/>
      <c r="E14" s="12"/>
      <c r="F14" s="12"/>
      <c r="G14" s="13" t="str">
        <f aca="false">IF(C14="","",ROUND(C14*D14*E14/$C$6,2))</f>
        <v/>
      </c>
      <c r="H14" s="14" t="str">
        <f aca="false">IF(C14="","",ROUNDUP(MAX(G14,F14),0))</f>
        <v/>
      </c>
      <c r="I14" s="6"/>
      <c r="J14" s="14" t="str">
        <f aca="false">IF(C14="","",IF(I14="","",I14-H14))</f>
        <v/>
      </c>
      <c r="K14" s="15"/>
      <c r="L14" s="16" t="str">
        <f aca="false">IF(C14="","",IFERROR(INDEX('Kargo tarifem'!$B$6:$B$45,MATCH(H14,'Kargo tarifem'!$A$6:$A$45,0)),""))</f>
        <v/>
      </c>
      <c r="M14" s="16" t="str">
        <f aca="false">IF(C14="","",IF(OR(K14="",L14=""),"",MAX(0,K14-L14)))</f>
        <v/>
      </c>
      <c r="N14" s="17" t="str">
        <f aca="false">IF(C14="","",IF(I14="","",IF(I14&gt;H14,"Fazla desi","Tamam")))</f>
        <v/>
      </c>
    </row>
    <row r="15" customFormat="false" ht="18" hidden="false" customHeight="false" outlineLevel="0" collapsed="false">
      <c r="A15" s="10"/>
      <c r="B15" s="11"/>
      <c r="C15" s="12"/>
      <c r="D15" s="12"/>
      <c r="E15" s="12"/>
      <c r="F15" s="12"/>
      <c r="G15" s="13" t="str">
        <f aca="false">IF(C15="","",ROUND(C15*D15*E15/$C$6,2))</f>
        <v/>
      </c>
      <c r="H15" s="14" t="str">
        <f aca="false">IF(C15="","",ROUNDUP(MAX(G15,F15),0))</f>
        <v/>
      </c>
      <c r="I15" s="6"/>
      <c r="J15" s="14" t="str">
        <f aca="false">IF(C15="","",IF(I15="","",I15-H15))</f>
        <v/>
      </c>
      <c r="K15" s="15"/>
      <c r="L15" s="16" t="str">
        <f aca="false">IF(C15="","",IFERROR(INDEX('Kargo tarifem'!$B$6:$B$45,MATCH(H15,'Kargo tarifem'!$A$6:$A$45,0)),""))</f>
        <v/>
      </c>
      <c r="M15" s="16" t="str">
        <f aca="false">IF(C15="","",IF(OR(K15="",L15=""),"",MAX(0,K15-L15)))</f>
        <v/>
      </c>
      <c r="N15" s="17" t="str">
        <f aca="false">IF(C15="","",IF(I15="","",IF(I15&gt;H15,"Fazla desi","Tamam")))</f>
        <v/>
      </c>
    </row>
    <row r="16" customFormat="false" ht="18" hidden="false" customHeight="false" outlineLevel="0" collapsed="false">
      <c r="A16" s="10"/>
      <c r="B16" s="11"/>
      <c r="C16" s="12"/>
      <c r="D16" s="12"/>
      <c r="E16" s="12"/>
      <c r="F16" s="12"/>
      <c r="G16" s="13" t="str">
        <f aca="false">IF(C16="","",ROUND(C16*D16*E16/$C$6,2))</f>
        <v/>
      </c>
      <c r="H16" s="14" t="str">
        <f aca="false">IF(C16="","",ROUNDUP(MAX(G16,F16),0))</f>
        <v/>
      </c>
      <c r="I16" s="6"/>
      <c r="J16" s="14" t="str">
        <f aca="false">IF(C16="","",IF(I16="","",I16-H16))</f>
        <v/>
      </c>
      <c r="K16" s="15"/>
      <c r="L16" s="16" t="str">
        <f aca="false">IF(C16="","",IFERROR(INDEX('Kargo tarifem'!$B$6:$B$45,MATCH(H16,'Kargo tarifem'!$A$6:$A$45,0)),""))</f>
        <v/>
      </c>
      <c r="M16" s="16" t="str">
        <f aca="false">IF(C16="","",IF(OR(K16="",L16=""),"",MAX(0,K16-L16)))</f>
        <v/>
      </c>
      <c r="N16" s="17" t="str">
        <f aca="false">IF(C16="","",IF(I16="","",IF(I16&gt;H16,"Fazla desi","Tamam")))</f>
        <v/>
      </c>
    </row>
    <row r="17" customFormat="false" ht="18" hidden="false" customHeight="false" outlineLevel="0" collapsed="false">
      <c r="A17" s="10"/>
      <c r="B17" s="11"/>
      <c r="C17" s="12"/>
      <c r="D17" s="12"/>
      <c r="E17" s="12"/>
      <c r="F17" s="12"/>
      <c r="G17" s="13" t="str">
        <f aca="false">IF(C17="","",ROUND(C17*D17*E17/$C$6,2))</f>
        <v/>
      </c>
      <c r="H17" s="14" t="str">
        <f aca="false">IF(C17="","",ROUNDUP(MAX(G17,F17),0))</f>
        <v/>
      </c>
      <c r="I17" s="6"/>
      <c r="J17" s="14" t="str">
        <f aca="false">IF(C17="","",IF(I17="","",I17-H17))</f>
        <v/>
      </c>
      <c r="K17" s="15"/>
      <c r="L17" s="16" t="str">
        <f aca="false">IF(C17="","",IFERROR(INDEX('Kargo tarifem'!$B$6:$B$45,MATCH(H17,'Kargo tarifem'!$A$6:$A$45,0)),""))</f>
        <v/>
      </c>
      <c r="M17" s="16" t="str">
        <f aca="false">IF(C17="","",IF(OR(K17="",L17=""),"",MAX(0,K17-L17)))</f>
        <v/>
      </c>
      <c r="N17" s="17" t="str">
        <f aca="false">IF(C17="","",IF(I17="","",IF(I17&gt;H17,"Fazla desi","Tamam")))</f>
        <v/>
      </c>
    </row>
    <row r="18" customFormat="false" ht="18" hidden="false" customHeight="false" outlineLevel="0" collapsed="false">
      <c r="A18" s="10"/>
      <c r="B18" s="11"/>
      <c r="C18" s="12"/>
      <c r="D18" s="12"/>
      <c r="E18" s="12"/>
      <c r="F18" s="12"/>
      <c r="G18" s="13" t="str">
        <f aca="false">IF(C18="","",ROUND(C18*D18*E18/$C$6,2))</f>
        <v/>
      </c>
      <c r="H18" s="14" t="str">
        <f aca="false">IF(C18="","",ROUNDUP(MAX(G18,F18),0))</f>
        <v/>
      </c>
      <c r="I18" s="6"/>
      <c r="J18" s="14" t="str">
        <f aca="false">IF(C18="","",IF(I18="","",I18-H18))</f>
        <v/>
      </c>
      <c r="K18" s="15"/>
      <c r="L18" s="16" t="str">
        <f aca="false">IF(C18="","",IFERROR(INDEX('Kargo tarifem'!$B$6:$B$45,MATCH(H18,'Kargo tarifem'!$A$6:$A$45,0)),""))</f>
        <v/>
      </c>
      <c r="M18" s="16" t="str">
        <f aca="false">IF(C18="","",IF(OR(K18="",L18=""),"",MAX(0,K18-L18)))</f>
        <v/>
      </c>
      <c r="N18" s="17" t="str">
        <f aca="false">IF(C18="","",IF(I18="","",IF(I18&gt;H18,"Fazla desi","Tamam")))</f>
        <v/>
      </c>
    </row>
    <row r="19" customFormat="false" ht="18" hidden="false" customHeight="false" outlineLevel="0" collapsed="false">
      <c r="A19" s="10"/>
      <c r="B19" s="11"/>
      <c r="C19" s="12"/>
      <c r="D19" s="12"/>
      <c r="E19" s="12"/>
      <c r="F19" s="12"/>
      <c r="G19" s="13" t="str">
        <f aca="false">IF(C19="","",ROUND(C19*D19*E19/$C$6,2))</f>
        <v/>
      </c>
      <c r="H19" s="14" t="str">
        <f aca="false">IF(C19="","",ROUNDUP(MAX(G19,F19),0))</f>
        <v/>
      </c>
      <c r="I19" s="6"/>
      <c r="J19" s="14" t="str">
        <f aca="false">IF(C19="","",IF(I19="","",I19-H19))</f>
        <v/>
      </c>
      <c r="K19" s="15"/>
      <c r="L19" s="16" t="str">
        <f aca="false">IF(C19="","",IFERROR(INDEX('Kargo tarifem'!$B$6:$B$45,MATCH(H19,'Kargo tarifem'!$A$6:$A$45,0)),""))</f>
        <v/>
      </c>
      <c r="M19" s="16" t="str">
        <f aca="false">IF(C19="","",IF(OR(K19="",L19=""),"",MAX(0,K19-L19)))</f>
        <v/>
      </c>
      <c r="N19" s="17" t="str">
        <f aca="false">IF(C19="","",IF(I19="","",IF(I19&gt;H19,"Fazla desi","Tamam")))</f>
        <v/>
      </c>
    </row>
    <row r="20" customFormat="false" ht="18" hidden="false" customHeight="false" outlineLevel="0" collapsed="false">
      <c r="A20" s="10"/>
      <c r="B20" s="11"/>
      <c r="C20" s="12"/>
      <c r="D20" s="12"/>
      <c r="E20" s="12"/>
      <c r="F20" s="12"/>
      <c r="G20" s="13" t="str">
        <f aca="false">IF(C20="","",ROUND(C20*D20*E20/$C$6,2))</f>
        <v/>
      </c>
      <c r="H20" s="14" t="str">
        <f aca="false">IF(C20="","",ROUNDUP(MAX(G20,F20),0))</f>
        <v/>
      </c>
      <c r="I20" s="6"/>
      <c r="J20" s="14" t="str">
        <f aca="false">IF(C20="","",IF(I20="","",I20-H20))</f>
        <v/>
      </c>
      <c r="K20" s="15"/>
      <c r="L20" s="16" t="str">
        <f aca="false">IF(C20="","",IFERROR(INDEX('Kargo tarifem'!$B$6:$B$45,MATCH(H20,'Kargo tarifem'!$A$6:$A$45,0)),""))</f>
        <v/>
      </c>
      <c r="M20" s="16" t="str">
        <f aca="false">IF(C20="","",IF(OR(K20="",L20=""),"",MAX(0,K20-L20)))</f>
        <v/>
      </c>
      <c r="N20" s="17" t="str">
        <f aca="false">IF(C20="","",IF(I20="","",IF(I20&gt;H20,"Fazla desi","Tamam")))</f>
        <v/>
      </c>
    </row>
    <row r="21" customFormat="false" ht="18" hidden="false" customHeight="false" outlineLevel="0" collapsed="false">
      <c r="A21" s="10"/>
      <c r="B21" s="11"/>
      <c r="C21" s="12"/>
      <c r="D21" s="12"/>
      <c r="E21" s="12"/>
      <c r="F21" s="12"/>
      <c r="G21" s="13" t="str">
        <f aca="false">IF(C21="","",ROUND(C21*D21*E21/$C$6,2))</f>
        <v/>
      </c>
      <c r="H21" s="14" t="str">
        <f aca="false">IF(C21="","",ROUNDUP(MAX(G21,F21),0))</f>
        <v/>
      </c>
      <c r="I21" s="6"/>
      <c r="J21" s="14" t="str">
        <f aca="false">IF(C21="","",IF(I21="","",I21-H21))</f>
        <v/>
      </c>
      <c r="K21" s="15"/>
      <c r="L21" s="16" t="str">
        <f aca="false">IF(C21="","",IFERROR(INDEX('Kargo tarifem'!$B$6:$B$45,MATCH(H21,'Kargo tarifem'!$A$6:$A$45,0)),""))</f>
        <v/>
      </c>
      <c r="M21" s="16" t="str">
        <f aca="false">IF(C21="","",IF(OR(K21="",L21=""),"",MAX(0,K21-L21)))</f>
        <v/>
      </c>
      <c r="N21" s="17" t="str">
        <f aca="false">IF(C21="","",IF(I21="","",IF(I21&gt;H21,"Fazla desi","Tamam")))</f>
        <v/>
      </c>
    </row>
    <row r="22" customFormat="false" ht="18" hidden="false" customHeight="false" outlineLevel="0" collapsed="false">
      <c r="A22" s="10"/>
      <c r="B22" s="11"/>
      <c r="C22" s="12"/>
      <c r="D22" s="12"/>
      <c r="E22" s="12"/>
      <c r="F22" s="12"/>
      <c r="G22" s="13" t="str">
        <f aca="false">IF(C22="","",ROUND(C22*D22*E22/$C$6,2))</f>
        <v/>
      </c>
      <c r="H22" s="14" t="str">
        <f aca="false">IF(C22="","",ROUNDUP(MAX(G22,F22),0))</f>
        <v/>
      </c>
      <c r="I22" s="6"/>
      <c r="J22" s="14" t="str">
        <f aca="false">IF(C22="","",IF(I22="","",I22-H22))</f>
        <v/>
      </c>
      <c r="K22" s="15"/>
      <c r="L22" s="16" t="str">
        <f aca="false">IF(C22="","",IFERROR(INDEX('Kargo tarifem'!$B$6:$B$45,MATCH(H22,'Kargo tarifem'!$A$6:$A$45,0)),""))</f>
        <v/>
      </c>
      <c r="M22" s="16" t="str">
        <f aca="false">IF(C22="","",IF(OR(K22="",L22=""),"",MAX(0,K22-L22)))</f>
        <v/>
      </c>
      <c r="N22" s="17" t="str">
        <f aca="false">IF(C22="","",IF(I22="","",IF(I22&gt;H22,"Fazla desi","Tamam")))</f>
        <v/>
      </c>
    </row>
    <row r="23" customFormat="false" ht="18" hidden="false" customHeight="false" outlineLevel="0" collapsed="false">
      <c r="A23" s="10"/>
      <c r="B23" s="11"/>
      <c r="C23" s="12"/>
      <c r="D23" s="12"/>
      <c r="E23" s="12"/>
      <c r="F23" s="12"/>
      <c r="G23" s="13" t="str">
        <f aca="false">IF(C23="","",ROUND(C23*D23*E23/$C$6,2))</f>
        <v/>
      </c>
      <c r="H23" s="14" t="str">
        <f aca="false">IF(C23="","",ROUNDUP(MAX(G23,F23),0))</f>
        <v/>
      </c>
      <c r="I23" s="6"/>
      <c r="J23" s="14" t="str">
        <f aca="false">IF(C23="","",IF(I23="","",I23-H23))</f>
        <v/>
      </c>
      <c r="K23" s="15"/>
      <c r="L23" s="16" t="str">
        <f aca="false">IF(C23="","",IFERROR(INDEX('Kargo tarifem'!$B$6:$B$45,MATCH(H23,'Kargo tarifem'!$A$6:$A$45,0)),""))</f>
        <v/>
      </c>
      <c r="M23" s="16" t="str">
        <f aca="false">IF(C23="","",IF(OR(K23="",L23=""),"",MAX(0,K23-L23)))</f>
        <v/>
      </c>
      <c r="N23" s="17" t="str">
        <f aca="false">IF(C23="","",IF(I23="","",IF(I23&gt;H23,"Fazla desi","Tamam")))</f>
        <v/>
      </c>
    </row>
    <row r="24" customFormat="false" ht="18" hidden="false" customHeight="false" outlineLevel="0" collapsed="false">
      <c r="A24" s="10"/>
      <c r="B24" s="11"/>
      <c r="C24" s="12"/>
      <c r="D24" s="12"/>
      <c r="E24" s="12"/>
      <c r="F24" s="12"/>
      <c r="G24" s="13" t="str">
        <f aca="false">IF(C24="","",ROUND(C24*D24*E24/$C$6,2))</f>
        <v/>
      </c>
      <c r="H24" s="14" t="str">
        <f aca="false">IF(C24="","",ROUNDUP(MAX(G24,F24),0))</f>
        <v/>
      </c>
      <c r="I24" s="6"/>
      <c r="J24" s="14" t="str">
        <f aca="false">IF(C24="","",IF(I24="","",I24-H24))</f>
        <v/>
      </c>
      <c r="K24" s="15"/>
      <c r="L24" s="16" t="str">
        <f aca="false">IF(C24="","",IFERROR(INDEX('Kargo tarifem'!$B$6:$B$45,MATCH(H24,'Kargo tarifem'!$A$6:$A$45,0)),""))</f>
        <v/>
      </c>
      <c r="M24" s="16" t="str">
        <f aca="false">IF(C24="","",IF(OR(K24="",L24=""),"",MAX(0,K24-L24)))</f>
        <v/>
      </c>
      <c r="N24" s="17" t="str">
        <f aca="false">IF(C24="","",IF(I24="","",IF(I24&gt;H24,"Fazla desi","Tamam")))</f>
        <v/>
      </c>
    </row>
    <row r="25" customFormat="false" ht="18" hidden="false" customHeight="false" outlineLevel="0" collapsed="false">
      <c r="A25" s="10"/>
      <c r="B25" s="11"/>
      <c r="C25" s="12"/>
      <c r="D25" s="12"/>
      <c r="E25" s="12"/>
      <c r="F25" s="12"/>
      <c r="G25" s="13" t="str">
        <f aca="false">IF(C25="","",ROUND(C25*D25*E25/$C$6,2))</f>
        <v/>
      </c>
      <c r="H25" s="14" t="str">
        <f aca="false">IF(C25="","",ROUNDUP(MAX(G25,F25),0))</f>
        <v/>
      </c>
      <c r="I25" s="6"/>
      <c r="J25" s="14" t="str">
        <f aca="false">IF(C25="","",IF(I25="","",I25-H25))</f>
        <v/>
      </c>
      <c r="K25" s="15"/>
      <c r="L25" s="16" t="str">
        <f aca="false">IF(C25="","",IFERROR(INDEX('Kargo tarifem'!$B$6:$B$45,MATCH(H25,'Kargo tarifem'!$A$6:$A$45,0)),""))</f>
        <v/>
      </c>
      <c r="M25" s="16" t="str">
        <f aca="false">IF(C25="","",IF(OR(K25="",L25=""),"",MAX(0,K25-L25)))</f>
        <v/>
      </c>
      <c r="N25" s="17" t="str">
        <f aca="false">IF(C25="","",IF(I25="","",IF(I25&gt;H25,"Fazla desi","Tamam")))</f>
        <v/>
      </c>
    </row>
    <row r="27" customFormat="false" ht="18" hidden="false" customHeight="false" outlineLevel="0" collapsed="false">
      <c r="A27" s="18" t="s">
        <v>24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customFormat="false" ht="15.75" hidden="false" customHeight="true" outlineLevel="0" collapsed="false">
      <c r="A28" s="19" t="s">
        <v>25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customFormat="false" ht="30" hidden="false" customHeight="true" outlineLevel="0" collapsed="false">
      <c r="A29" s="19" t="s">
        <v>26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customFormat="false" ht="15.75" hidden="false" customHeight="true" outlineLevel="0" collapsed="false">
      <c r="A30" s="19" t="s">
        <v>27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customFormat="false" ht="15.75" hidden="false" customHeight="true" outlineLevel="0" collapsed="false">
      <c r="A31" s="19" t="s">
        <v>28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3" customFormat="false" ht="27.75" hidden="false" customHeight="true" outlineLevel="0" collapsed="false">
      <c r="A33" s="20" t="s">
        <v>29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</sheetData>
  <mergeCells count="12">
    <mergeCell ref="B1:N1"/>
    <mergeCell ref="B2:N2"/>
    <mergeCell ref="A3:N3"/>
    <mergeCell ref="A4:N4"/>
    <mergeCell ref="A6:B6"/>
    <mergeCell ref="D6:N6"/>
    <mergeCell ref="A27:N27"/>
    <mergeCell ref="A28:N28"/>
    <mergeCell ref="A29:N29"/>
    <mergeCell ref="A30:N30"/>
    <mergeCell ref="A31:N31"/>
    <mergeCell ref="A33:N33"/>
  </mergeCells>
  <conditionalFormatting sqref="N9:N25">
    <cfRule type="containsText" priority="2" operator="containsText" aboveAverage="0" equalAverage="0" bottom="0" percent="0" rank="0" text="" dxfId="0">
      <formula>NOT(ISERROR(SEARCH("",N9)))</formula>
    </cfRule>
  </conditionalFormatting>
  <hyperlinks>
    <hyperlink ref="A33" r:id="rId1" display="Bunu otomatik yapmak için: netkadran.com — 14 gün ücretsiz, kart gerekmez"/>
  </hyperlinks>
  <printOptions headings="false" gridLines="false" gridLinesSet="true" horizontalCentered="false" verticalCentered="false"/>
  <pageMargins left="0.4" right="0.4" top="0.6" bottom="0.6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&amp;L&amp;"Arial,Kalın"Netkadran — Desi hesap tablosu</oddHeader>
    <oddFooter>&amp;L&amp;8Bunu otomatik yapmak için: netkadran.com — 14 gün ücretsiz, kart gerekmez&amp;R&amp;8&amp;P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40"/>
  </cols>
  <sheetData>
    <row r="1" customFormat="false" ht="17.35" hidden="false" customHeight="false" outlineLevel="0" collapsed="false">
      <c r="A1" s="21" t="s">
        <v>30</v>
      </c>
      <c r="B1" s="21"/>
      <c r="C1" s="21"/>
    </row>
    <row r="2" customFormat="false" ht="15" hidden="false" customHeight="true" outlineLevel="0" collapsed="false">
      <c r="A2" s="22" t="s">
        <v>31</v>
      </c>
      <c r="B2" s="22"/>
      <c r="C2" s="22"/>
    </row>
    <row r="3" customFormat="false" ht="15" hidden="false" customHeight="false" outlineLevel="0" collapsed="false">
      <c r="A3" s="22"/>
      <c r="B3" s="22"/>
      <c r="C3" s="22"/>
    </row>
    <row r="5" customFormat="false" ht="15" hidden="false" customHeight="false" outlineLevel="0" collapsed="false">
      <c r="A5" s="23" t="s">
        <v>32</v>
      </c>
      <c r="B5" s="23" t="s">
        <v>33</v>
      </c>
      <c r="C5" s="23" t="s">
        <v>34</v>
      </c>
    </row>
    <row r="6" customFormat="false" ht="15" hidden="false" customHeight="false" outlineLevel="0" collapsed="false">
      <c r="A6" s="24" t="n">
        <v>1</v>
      </c>
      <c r="B6" s="15" t="n">
        <v>100</v>
      </c>
      <c r="C6" s="10" t="s">
        <v>35</v>
      </c>
    </row>
    <row r="7" customFormat="false" ht="15" hidden="false" customHeight="false" outlineLevel="0" collapsed="false">
      <c r="A7" s="24" t="n">
        <v>2</v>
      </c>
      <c r="B7" s="15" t="n">
        <v>112</v>
      </c>
      <c r="C7" s="10" t="s">
        <v>35</v>
      </c>
    </row>
    <row r="8" customFormat="false" ht="15" hidden="false" customHeight="false" outlineLevel="0" collapsed="false">
      <c r="A8" s="24" t="n">
        <v>3</v>
      </c>
      <c r="B8" s="15" t="n">
        <v>124</v>
      </c>
      <c r="C8" s="10" t="s">
        <v>35</v>
      </c>
    </row>
    <row r="9" customFormat="false" ht="15" hidden="false" customHeight="false" outlineLevel="0" collapsed="false">
      <c r="A9" s="24" t="n">
        <v>4</v>
      </c>
      <c r="B9" s="15" t="n">
        <v>136</v>
      </c>
      <c r="C9" s="10" t="s">
        <v>35</v>
      </c>
    </row>
    <row r="10" customFormat="false" ht="15" hidden="false" customHeight="false" outlineLevel="0" collapsed="false">
      <c r="A10" s="24" t="n">
        <v>5</v>
      </c>
      <c r="B10" s="15" t="n">
        <v>148</v>
      </c>
      <c r="C10" s="10" t="s">
        <v>35</v>
      </c>
    </row>
    <row r="11" customFormat="false" ht="15" hidden="false" customHeight="false" outlineLevel="0" collapsed="false">
      <c r="A11" s="24" t="n">
        <v>6</v>
      </c>
      <c r="B11" s="15" t="n">
        <v>160</v>
      </c>
      <c r="C11" s="10" t="s">
        <v>35</v>
      </c>
    </row>
    <row r="12" customFormat="false" ht="15" hidden="false" customHeight="false" outlineLevel="0" collapsed="false">
      <c r="A12" s="24" t="n">
        <v>7</v>
      </c>
      <c r="B12" s="15" t="n">
        <v>172</v>
      </c>
      <c r="C12" s="10" t="s">
        <v>35</v>
      </c>
    </row>
    <row r="13" customFormat="false" ht="15" hidden="false" customHeight="false" outlineLevel="0" collapsed="false">
      <c r="A13" s="24" t="n">
        <v>8</v>
      </c>
      <c r="B13" s="15" t="n">
        <v>184</v>
      </c>
      <c r="C13" s="10" t="s">
        <v>35</v>
      </c>
    </row>
    <row r="14" customFormat="false" ht="15" hidden="false" customHeight="false" outlineLevel="0" collapsed="false">
      <c r="A14" s="24" t="n">
        <v>9</v>
      </c>
      <c r="B14" s="15" t="n">
        <v>196</v>
      </c>
      <c r="C14" s="10" t="s">
        <v>35</v>
      </c>
    </row>
    <row r="15" customFormat="false" ht="15" hidden="false" customHeight="false" outlineLevel="0" collapsed="false">
      <c r="A15" s="24" t="n">
        <v>10</v>
      </c>
      <c r="B15" s="15" t="n">
        <v>208</v>
      </c>
      <c r="C15" s="10" t="s">
        <v>35</v>
      </c>
    </row>
    <row r="16" customFormat="false" ht="15" hidden="false" customHeight="false" outlineLevel="0" collapsed="false">
      <c r="A16" s="24" t="n">
        <v>11</v>
      </c>
      <c r="B16" s="15" t="n">
        <v>220</v>
      </c>
      <c r="C16" s="10" t="s">
        <v>35</v>
      </c>
    </row>
    <row r="17" customFormat="false" ht="15" hidden="false" customHeight="false" outlineLevel="0" collapsed="false">
      <c r="A17" s="24" t="n">
        <v>12</v>
      </c>
      <c r="B17" s="15" t="n">
        <v>232</v>
      </c>
      <c r="C17" s="10" t="s">
        <v>35</v>
      </c>
    </row>
    <row r="18" customFormat="false" ht="15" hidden="false" customHeight="false" outlineLevel="0" collapsed="false">
      <c r="A18" s="24" t="n">
        <v>13</v>
      </c>
      <c r="B18" s="15" t="n">
        <v>244</v>
      </c>
      <c r="C18" s="10" t="s">
        <v>35</v>
      </c>
    </row>
    <row r="19" customFormat="false" ht="15" hidden="false" customHeight="false" outlineLevel="0" collapsed="false">
      <c r="A19" s="24" t="n">
        <v>14</v>
      </c>
      <c r="B19" s="15" t="n">
        <v>256</v>
      </c>
      <c r="C19" s="10" t="s">
        <v>35</v>
      </c>
    </row>
    <row r="20" customFormat="false" ht="15" hidden="false" customHeight="false" outlineLevel="0" collapsed="false">
      <c r="A20" s="24" t="n">
        <v>15</v>
      </c>
      <c r="B20" s="15" t="n">
        <v>268</v>
      </c>
      <c r="C20" s="10" t="s">
        <v>35</v>
      </c>
    </row>
    <row r="21" customFormat="false" ht="15" hidden="false" customHeight="false" outlineLevel="0" collapsed="false">
      <c r="A21" s="24" t="n">
        <v>16</v>
      </c>
      <c r="B21" s="15" t="n">
        <v>280</v>
      </c>
      <c r="C21" s="10" t="s">
        <v>35</v>
      </c>
    </row>
    <row r="22" customFormat="false" ht="15" hidden="false" customHeight="false" outlineLevel="0" collapsed="false">
      <c r="A22" s="24" t="n">
        <v>17</v>
      </c>
      <c r="B22" s="15" t="n">
        <v>292</v>
      </c>
      <c r="C22" s="10" t="s">
        <v>35</v>
      </c>
    </row>
    <row r="23" customFormat="false" ht="15" hidden="false" customHeight="false" outlineLevel="0" collapsed="false">
      <c r="A23" s="24" t="n">
        <v>18</v>
      </c>
      <c r="B23" s="15" t="n">
        <v>304</v>
      </c>
      <c r="C23" s="10" t="s">
        <v>35</v>
      </c>
    </row>
    <row r="24" customFormat="false" ht="15" hidden="false" customHeight="false" outlineLevel="0" collapsed="false">
      <c r="A24" s="24" t="n">
        <v>19</v>
      </c>
      <c r="B24" s="15" t="n">
        <v>316</v>
      </c>
      <c r="C24" s="10" t="s">
        <v>35</v>
      </c>
    </row>
    <row r="25" customFormat="false" ht="15" hidden="false" customHeight="false" outlineLevel="0" collapsed="false">
      <c r="A25" s="24" t="n">
        <v>20</v>
      </c>
      <c r="B25" s="15" t="n">
        <v>328</v>
      </c>
      <c r="C25" s="10" t="s">
        <v>35</v>
      </c>
    </row>
    <row r="26" customFormat="false" ht="15" hidden="false" customHeight="false" outlineLevel="0" collapsed="false">
      <c r="A26" s="24" t="n">
        <v>21</v>
      </c>
      <c r="B26" s="15" t="n">
        <v>340</v>
      </c>
      <c r="C26" s="10" t="s">
        <v>35</v>
      </c>
    </row>
    <row r="27" customFormat="false" ht="15" hidden="false" customHeight="false" outlineLevel="0" collapsed="false">
      <c r="A27" s="24" t="n">
        <v>22</v>
      </c>
      <c r="B27" s="15" t="n">
        <v>352</v>
      </c>
      <c r="C27" s="10" t="s">
        <v>35</v>
      </c>
    </row>
    <row r="28" customFormat="false" ht="15" hidden="false" customHeight="false" outlineLevel="0" collapsed="false">
      <c r="A28" s="24" t="n">
        <v>23</v>
      </c>
      <c r="B28" s="15" t="n">
        <v>364</v>
      </c>
      <c r="C28" s="10" t="s">
        <v>35</v>
      </c>
    </row>
    <row r="29" customFormat="false" ht="15" hidden="false" customHeight="false" outlineLevel="0" collapsed="false">
      <c r="A29" s="24" t="n">
        <v>24</v>
      </c>
      <c r="B29" s="15" t="n">
        <v>376</v>
      </c>
      <c r="C29" s="10" t="s">
        <v>35</v>
      </c>
    </row>
    <row r="30" customFormat="false" ht="15" hidden="false" customHeight="false" outlineLevel="0" collapsed="false">
      <c r="A30" s="24" t="n">
        <v>25</v>
      </c>
      <c r="B30" s="15" t="n">
        <v>388</v>
      </c>
      <c r="C30" s="10" t="s">
        <v>35</v>
      </c>
    </row>
    <row r="31" customFormat="false" ht="15" hidden="false" customHeight="false" outlineLevel="0" collapsed="false">
      <c r="A31" s="24" t="n">
        <v>26</v>
      </c>
      <c r="B31" s="15" t="n">
        <v>400</v>
      </c>
      <c r="C31" s="10" t="s">
        <v>35</v>
      </c>
    </row>
    <row r="32" customFormat="false" ht="15" hidden="false" customHeight="false" outlineLevel="0" collapsed="false">
      <c r="A32" s="24" t="n">
        <v>27</v>
      </c>
      <c r="B32" s="15" t="n">
        <v>412</v>
      </c>
      <c r="C32" s="10" t="s">
        <v>35</v>
      </c>
    </row>
    <row r="33" customFormat="false" ht="15" hidden="false" customHeight="false" outlineLevel="0" collapsed="false">
      <c r="A33" s="24" t="n">
        <v>28</v>
      </c>
      <c r="B33" s="15" t="n">
        <v>424</v>
      </c>
      <c r="C33" s="10" t="s">
        <v>35</v>
      </c>
    </row>
    <row r="34" customFormat="false" ht="15" hidden="false" customHeight="false" outlineLevel="0" collapsed="false">
      <c r="A34" s="24" t="n">
        <v>29</v>
      </c>
      <c r="B34" s="15" t="n">
        <v>436</v>
      </c>
      <c r="C34" s="10" t="s">
        <v>35</v>
      </c>
    </row>
    <row r="35" customFormat="false" ht="15" hidden="false" customHeight="false" outlineLevel="0" collapsed="false">
      <c r="A35" s="24" t="n">
        <v>30</v>
      </c>
      <c r="B35" s="15" t="n">
        <v>448</v>
      </c>
      <c r="C35" s="10" t="s">
        <v>35</v>
      </c>
    </row>
    <row r="36" customFormat="false" ht="15" hidden="false" customHeight="false" outlineLevel="0" collapsed="false">
      <c r="A36" s="24" t="n">
        <v>31</v>
      </c>
      <c r="B36" s="15" t="n">
        <v>460</v>
      </c>
      <c r="C36" s="10" t="s">
        <v>35</v>
      </c>
    </row>
    <row r="37" customFormat="false" ht="15" hidden="false" customHeight="false" outlineLevel="0" collapsed="false">
      <c r="A37" s="24" t="n">
        <v>32</v>
      </c>
      <c r="B37" s="15" t="n">
        <v>472</v>
      </c>
      <c r="C37" s="10" t="s">
        <v>35</v>
      </c>
    </row>
    <row r="38" customFormat="false" ht="15" hidden="false" customHeight="false" outlineLevel="0" collapsed="false">
      <c r="A38" s="24" t="n">
        <v>33</v>
      </c>
      <c r="B38" s="15" t="n">
        <v>484</v>
      </c>
      <c r="C38" s="10" t="s">
        <v>35</v>
      </c>
    </row>
    <row r="39" customFormat="false" ht="15" hidden="false" customHeight="false" outlineLevel="0" collapsed="false">
      <c r="A39" s="24" t="n">
        <v>34</v>
      </c>
      <c r="B39" s="15" t="n">
        <v>496</v>
      </c>
      <c r="C39" s="10" t="s">
        <v>35</v>
      </c>
    </row>
    <row r="40" customFormat="false" ht="15" hidden="false" customHeight="false" outlineLevel="0" collapsed="false">
      <c r="A40" s="24" t="n">
        <v>35</v>
      </c>
      <c r="B40" s="15" t="n">
        <v>508</v>
      </c>
      <c r="C40" s="10" t="s">
        <v>35</v>
      </c>
    </row>
    <row r="41" customFormat="false" ht="15" hidden="false" customHeight="false" outlineLevel="0" collapsed="false">
      <c r="A41" s="24" t="n">
        <v>36</v>
      </c>
      <c r="B41" s="15" t="n">
        <v>520</v>
      </c>
      <c r="C41" s="10" t="s">
        <v>35</v>
      </c>
    </row>
    <row r="42" customFormat="false" ht="15" hidden="false" customHeight="false" outlineLevel="0" collapsed="false">
      <c r="A42" s="24" t="n">
        <v>37</v>
      </c>
      <c r="B42" s="15" t="n">
        <v>532</v>
      </c>
      <c r="C42" s="10" t="s">
        <v>35</v>
      </c>
    </row>
    <row r="43" customFormat="false" ht="15" hidden="false" customHeight="false" outlineLevel="0" collapsed="false">
      <c r="A43" s="24" t="n">
        <v>38</v>
      </c>
      <c r="B43" s="15" t="n">
        <v>544</v>
      </c>
      <c r="C43" s="10" t="s">
        <v>35</v>
      </c>
    </row>
    <row r="44" customFormat="false" ht="15" hidden="false" customHeight="false" outlineLevel="0" collapsed="false">
      <c r="A44" s="24" t="n">
        <v>39</v>
      </c>
      <c r="B44" s="15" t="n">
        <v>556</v>
      </c>
      <c r="C44" s="10" t="s">
        <v>35</v>
      </c>
    </row>
    <row r="45" customFormat="false" ht="15" hidden="false" customHeight="false" outlineLevel="0" collapsed="false">
      <c r="A45" s="24" t="n">
        <v>40</v>
      </c>
      <c r="B45" s="15" t="n">
        <v>568</v>
      </c>
      <c r="C45" s="10" t="s">
        <v>35</v>
      </c>
    </row>
  </sheetData>
  <mergeCells count="2">
    <mergeCell ref="A1:C1"/>
    <mergeCell ref="A2:C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  <Company>LUMINOW Bilişim Ltd.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2026-10-19T16:10:23Z</dcterms:created>
  <dc:creator>Netkadran</dc:creator>
  <dc:description/>
  <dc:language>tr-TR</dc:language>
  <cp:lastModifiedBy>Unknown</cp:lastModifiedBy>
  <dcterms:modified xsi:type="dcterms:W3CDTF">2026-10-19T16:10:23Z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